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mc:AlternateContent xmlns:mc="http://schemas.openxmlformats.org/markup-compatibility/2006">
    <mc:Choice Requires="x15">
      <x15ac:absPath xmlns:x15ac="http://schemas.microsoft.com/office/spreadsheetml/2010/11/ac" url="C:\Users\lmason\OneDrive - Cadre Information Security\"/>
    </mc:Choice>
  </mc:AlternateContent>
  <xr:revisionPtr revIDLastSave="0" documentId="8_{C237DC5E-4743-48D2-BF65-9AA3DF9F2402}" xr6:coauthVersionLast="47" xr6:coauthVersionMax="47" xr10:uidLastSave="{00000000-0000-0000-0000-000000000000}"/>
  <bookViews>
    <workbookView xWindow="28680" yWindow="-120" windowWidth="29040" windowHeight="15840" tabRatio="655" firstSheet="3" activeTab="6" xr2:uid="{00000000-000D-0000-FFFF-FFFF00000000}"/>
  </bookViews>
  <sheets>
    <sheet name="Function" sheetId="7" state="hidden" r:id="rId1"/>
    <sheet name="Versioning" sheetId="8" state="hidden" r:id="rId2"/>
    <sheet name="Introduction" sheetId="1" state="hidden" r:id="rId3"/>
    <sheet name="Instructions and Scoring" sheetId="18" r:id="rId4"/>
    <sheet name="Dashboard" sheetId="16" r:id="rId5"/>
    <sheet name="Previous Dashboard" sheetId="4" state="hidden" r:id="rId6"/>
    <sheet name="Assessment" sheetId="13" r:id="rId7"/>
  </sheets>
  <definedNames>
    <definedName name="__xlchart.v1.2" hidden="1">#REF!</definedName>
    <definedName name="_xlnm._FilterDatabase" localSheetId="6" hidden="1">Assessment!$A$1:$K$112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6" l="1"/>
  <c r="F25" i="16"/>
  <c r="F24" i="16"/>
  <c r="F23" i="16"/>
  <c r="F22" i="16"/>
  <c r="F21" i="16"/>
  <c r="F20" i="16"/>
  <c r="F19" i="16"/>
  <c r="F18" i="16"/>
  <c r="F27" i="16"/>
  <c r="F28" i="16"/>
  <c r="F29" i="16"/>
  <c r="F30" i="16"/>
  <c r="F31" i="16"/>
  <c r="F32" i="16"/>
  <c r="F33" i="16"/>
  <c r="F34" i="16"/>
  <c r="F35" i="16"/>
  <c r="F36" i="16"/>
  <c r="F37" i="16"/>
  <c r="F38" i="16"/>
  <c r="F39" i="16"/>
  <c r="D13" i="16" l="1"/>
  <c r="H13" i="16" s="1"/>
  <c r="D10" i="16"/>
  <c r="H10" i="16" s="1"/>
  <c r="D11" i="16"/>
  <c r="H11" i="16" s="1"/>
  <c r="D12" i="16"/>
  <c r="H12" i="16" s="1"/>
  <c r="D15" i="16"/>
  <c r="H15" i="16" s="1"/>
  <c r="D14" i="16"/>
  <c r="H14" i="16" s="1"/>
  <c r="F40" i="4"/>
  <c r="F39" i="4"/>
  <c r="F38" i="4"/>
  <c r="F37" i="4"/>
  <c r="F36" i="4"/>
  <c r="F35" i="4"/>
  <c r="F34" i="4"/>
  <c r="F33" i="4"/>
  <c r="F32" i="4"/>
  <c r="F31" i="4"/>
  <c r="F30" i="4"/>
  <c r="F29" i="4"/>
  <c r="F28" i="4"/>
  <c r="F27" i="4"/>
  <c r="F26" i="4"/>
  <c r="F25" i="4"/>
  <c r="F24" i="4"/>
  <c r="F23" i="4"/>
  <c r="F22" i="4"/>
  <c r="F21" i="4"/>
  <c r="F20" i="4"/>
  <c r="F19" i="4"/>
  <c r="F18" i="4"/>
  <c r="F7" i="16" l="1"/>
  <c r="H7" i="16" s="1"/>
  <c r="D15" i="4"/>
  <c r="D13" i="4"/>
  <c r="D11" i="4"/>
  <c r="D14" i="4"/>
  <c r="D12" i="4"/>
  <c r="F12" i="4" l="1"/>
  <c r="F13" i="4"/>
  <c r="B4" i="7"/>
  <c r="F14" i="4"/>
  <c r="B5" i="7"/>
  <c r="B2" i="7"/>
  <c r="F15" i="4"/>
  <c r="B6" i="7"/>
  <c r="C3" i="7"/>
  <c r="B3" i="7"/>
  <c r="C2" i="7"/>
  <c r="C5" i="7"/>
  <c r="F11" i="4"/>
  <c r="F7" i="4"/>
  <c r="O9" i="4" s="1"/>
  <c r="C6" i="7"/>
  <c r="C4" i="7"/>
  <c r="D3" i="7" l="1"/>
  <c r="F3" i="7" s="1"/>
  <c r="E3" i="7" s="1"/>
  <c r="D2" i="7"/>
  <c r="G2" i="7" s="1"/>
  <c r="D4" i="7"/>
  <c r="F4" i="7" s="1"/>
  <c r="E4" i="7" s="1"/>
  <c r="D5" i="7"/>
  <c r="F5" i="7" s="1"/>
  <c r="E5" i="7" s="1"/>
  <c r="D6" i="7"/>
  <c r="G6" i="7" s="1"/>
  <c r="F2" i="7" l="1"/>
  <c r="E2" i="7" s="1"/>
  <c r="H2" i="7" s="1"/>
  <c r="G3" i="7"/>
  <c r="H3" i="7" s="1"/>
  <c r="G4" i="7"/>
  <c r="H4" i="7" s="1"/>
  <c r="G5" i="7"/>
  <c r="H5" i="7" s="1"/>
  <c r="F6" i="7"/>
  <c r="E6" i="7" s="1"/>
  <c r="H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D. Cataline</author>
  </authors>
  <commentList>
    <comment ref="H3" authorId="0" shapeId="0" xr:uid="{12A67BCE-B58B-4671-93EB-6A8C129821C7}">
      <text>
        <r>
          <rPr>
            <sz val="11"/>
            <color indexed="81"/>
            <rFont val="Times New Roman"/>
            <family val="1"/>
          </rPr>
          <t>There are more tier characteristics in Appendix B, not all are listed in this table.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 D. Cataline</author>
    <author>Schwab, Marco</author>
  </authors>
  <commentList>
    <comment ref="D1" authorId="0" shapeId="0" xr:uid="{7D9E902B-01BC-4657-BFDF-1090554ABB1F}">
      <text>
        <r>
          <rPr>
            <sz val="9"/>
            <color indexed="81"/>
            <rFont val="Tahoma"/>
            <family val="2"/>
          </rPr>
          <t xml:space="preserve">
</t>
        </r>
        <r>
          <rPr>
            <sz val="11"/>
            <color indexed="81"/>
            <rFont val="Times New Roman"/>
            <family val="1"/>
          </rPr>
          <t>Subcategories further divide each Category into more specific outcomes of technical and
management activities. The Subcategories are not exhaustive, but they describe detailed
outcomes that support each Category.</t>
        </r>
        <r>
          <rPr>
            <sz val="11"/>
            <color indexed="81"/>
            <rFont val="Tahoma"/>
            <family val="2"/>
          </rPr>
          <t xml:space="preserve">
</t>
        </r>
      </text>
    </comment>
    <comment ref="F1" authorId="0" shapeId="0" xr:uid="{B9E7BEAE-336C-48A2-BF64-D20A0DFE4314}">
      <text>
        <r>
          <rPr>
            <sz val="11"/>
            <color indexed="81"/>
            <rFont val="Times New Roman"/>
            <family val="1"/>
          </rPr>
          <t xml:space="preserve">
Enter the score rating for each sub category. All score ratings start at 9.9 to begin the assessment</t>
        </r>
        <r>
          <rPr>
            <sz val="9"/>
            <color indexed="81"/>
            <rFont val="Tahoma"/>
            <family val="2"/>
          </rPr>
          <t>.</t>
        </r>
      </text>
    </comment>
    <comment ref="G1" authorId="0" shapeId="0" xr:uid="{3C613F96-0095-482C-8345-D91A25F70E92}">
      <text>
        <r>
          <rPr>
            <sz val="9"/>
            <color indexed="81"/>
            <rFont val="Tahoma"/>
            <family val="2"/>
          </rPr>
          <t xml:space="preserve">
</t>
        </r>
        <r>
          <rPr>
            <sz val="11"/>
            <color indexed="81"/>
            <rFont val="Times New Roman"/>
            <family val="1"/>
          </rPr>
          <t>If applicable, the previous assessment score will be entered here.</t>
        </r>
      </text>
    </comment>
    <comment ref="H1" authorId="0" shapeId="0" xr:uid="{C830103E-9A9A-407C-8520-7875C059E83C}">
      <text>
        <r>
          <rPr>
            <sz val="9"/>
            <color indexed="81"/>
            <rFont val="Tahoma"/>
            <family val="2"/>
          </rPr>
          <t xml:space="preserve">
</t>
        </r>
        <r>
          <rPr>
            <sz val="11"/>
            <color indexed="81"/>
            <rFont val="Times New Roman"/>
            <family val="1"/>
          </rPr>
          <t xml:space="preserve">What assessment artifacts prove the desired outcome? </t>
        </r>
      </text>
    </comment>
    <comment ref="I1" authorId="0" shapeId="0" xr:uid="{83C16F21-CA88-4F52-8AEC-5474E99088F4}">
      <text>
        <r>
          <rPr>
            <sz val="9"/>
            <color indexed="81"/>
            <rFont val="Tahoma"/>
            <family val="2"/>
          </rPr>
          <t xml:space="preserve">
</t>
        </r>
        <r>
          <rPr>
            <sz val="11"/>
            <color indexed="81"/>
            <rFont val="Times New Roman"/>
            <family val="1"/>
          </rPr>
          <t>Annotate comments as necessary during assessment. Date and initial each comment</t>
        </r>
        <r>
          <rPr>
            <sz val="9"/>
            <color indexed="81"/>
            <rFont val="Tahoma"/>
            <family val="2"/>
          </rPr>
          <t xml:space="preserve">
 </t>
        </r>
      </text>
    </comment>
    <comment ref="J1" authorId="0" shapeId="0" xr:uid="{BC74D581-0F5B-4AF8-B02C-4D5C4C849DC9}">
      <text>
        <r>
          <rPr>
            <sz val="9"/>
            <color indexed="81"/>
            <rFont val="Tahoma"/>
            <family val="2"/>
          </rPr>
          <t xml:space="preserve">
</t>
        </r>
        <r>
          <rPr>
            <sz val="11"/>
            <color indexed="81"/>
            <rFont val="Times New Roman"/>
            <family val="1"/>
          </rPr>
          <t>The responsible personnel needed to reach the desired outcome.</t>
        </r>
      </text>
    </comment>
    <comment ref="K1" authorId="0" shapeId="0" xr:uid="{D2B0EA21-1989-4311-B868-C850F4FE235B}">
      <text>
        <r>
          <rPr>
            <sz val="11"/>
            <color indexed="81"/>
            <rFont val="Times New Roman"/>
            <family val="1"/>
          </rPr>
          <t>Other NIST resources for further guidance.</t>
        </r>
      </text>
    </comment>
    <comment ref="E33" authorId="1" shapeId="0" xr:uid="{E86406AD-550E-4439-A3D0-DBBDC909B96E}">
      <text>
        <r>
          <rPr>
            <b/>
            <sz val="9"/>
            <color indexed="81"/>
            <rFont val="Tahoma"/>
            <family val="2"/>
          </rPr>
          <t xml:space="preserve">Asset Management (ID.AM): </t>
        </r>
        <r>
          <rPr>
            <sz val="9"/>
            <color indexed="81"/>
            <rFont val="Tahoma"/>
            <family val="2"/>
          </rPr>
          <t>The data, personnel, devices, systems, and facilities that enable the organization to achieve business purposes are identified and managed consistent with their relative importance to organizational objectives and the organization’s risk strategy.</t>
        </r>
        <r>
          <rPr>
            <b/>
            <sz val="9"/>
            <color indexed="81"/>
            <rFont val="Tahoma"/>
            <family val="2"/>
          </rPr>
          <t xml:space="preserve">
</t>
        </r>
        <r>
          <rPr>
            <b/>
            <u/>
            <sz val="9"/>
            <color indexed="81"/>
            <rFont val="Tahoma"/>
            <family val="2"/>
          </rPr>
          <t xml:space="preserve">ID.AM-1: Physical devices and systems within the organization are inventoried
</t>
        </r>
        <r>
          <rPr>
            <b/>
            <sz val="9"/>
            <color indexed="81"/>
            <rFont val="Tahoma"/>
            <family val="2"/>
          </rPr>
          <t xml:space="preserve">CIS CSC </t>
        </r>
        <r>
          <rPr>
            <sz val="9"/>
            <color indexed="81"/>
            <rFont val="Tahoma"/>
            <family val="2"/>
          </rPr>
          <t>1</t>
        </r>
        <r>
          <rPr>
            <b/>
            <sz val="9"/>
            <color indexed="81"/>
            <rFont val="Tahoma"/>
            <family val="2"/>
          </rPr>
          <t xml:space="preserve"> 
NIST SP 800-53 Rev. 4 </t>
        </r>
        <r>
          <rPr>
            <sz val="9"/>
            <color indexed="81"/>
            <rFont val="Tahoma"/>
            <family val="2"/>
          </rPr>
          <t>CM-8, PM-5</t>
        </r>
        <r>
          <rPr>
            <b/>
            <sz val="9"/>
            <color indexed="81"/>
            <rFont val="Tahoma"/>
            <family val="2"/>
          </rPr>
          <t xml:space="preserve">
</t>
        </r>
        <r>
          <rPr>
            <b/>
            <sz val="9"/>
            <color indexed="81"/>
            <rFont val="Tahoma"/>
            <family val="2"/>
          </rPr>
          <t xml:space="preserve">
</t>
        </r>
      </text>
    </comment>
    <comment ref="E34" authorId="1" shapeId="0" xr:uid="{3E1D219D-F23F-4750-B0CD-09DF2D9B64CC}">
      <text>
        <r>
          <rPr>
            <b/>
            <sz val="9"/>
            <color indexed="81"/>
            <rFont val="Tahoma"/>
            <family val="2"/>
          </rPr>
          <t xml:space="preserve">Asset Management (ID.AM): </t>
        </r>
        <r>
          <rPr>
            <sz val="9"/>
            <color indexed="81"/>
            <rFont val="Tahoma"/>
            <family val="2"/>
          </rPr>
          <t>The data, personnel, devices, systems, and facilities that enable the organization to achieve business purposes are identified and managed consistent with their relative importance to organizational objectives and the organization’s risk strategy.</t>
        </r>
        <r>
          <rPr>
            <b/>
            <sz val="9"/>
            <color indexed="81"/>
            <rFont val="Tahoma"/>
            <family val="2"/>
          </rPr>
          <t xml:space="preserve">
</t>
        </r>
        <r>
          <rPr>
            <b/>
            <u/>
            <sz val="9"/>
            <color indexed="81"/>
            <rFont val="Tahoma"/>
            <family val="2"/>
          </rPr>
          <t xml:space="preserve">ID.AM-2: Software platforms and applications within the organization are inventoried
</t>
        </r>
        <r>
          <rPr>
            <b/>
            <sz val="9"/>
            <color indexed="81"/>
            <rFont val="Tahoma"/>
            <family val="2"/>
          </rPr>
          <t xml:space="preserve">CIS CSC </t>
        </r>
        <r>
          <rPr>
            <sz val="9"/>
            <color indexed="81"/>
            <rFont val="Tahoma"/>
            <family val="2"/>
          </rPr>
          <t>2</t>
        </r>
        <r>
          <rPr>
            <b/>
            <sz val="9"/>
            <color indexed="81"/>
            <rFont val="Tahoma"/>
            <family val="2"/>
          </rPr>
          <t xml:space="preserve"> 
NIST SP 800-53 Rev. 4 </t>
        </r>
        <r>
          <rPr>
            <sz val="9"/>
            <color indexed="81"/>
            <rFont val="Tahoma"/>
            <family val="2"/>
          </rPr>
          <t>CM-8, PM-5</t>
        </r>
        <r>
          <rPr>
            <b/>
            <sz val="9"/>
            <color indexed="81"/>
            <rFont val="Tahoma"/>
            <family val="2"/>
          </rPr>
          <t xml:space="preserve">
</t>
        </r>
      </text>
    </comment>
    <comment ref="E35" authorId="1" shapeId="0" xr:uid="{010D7B70-CA57-4487-B8EB-73A4BBC9650C}">
      <text>
        <r>
          <rPr>
            <b/>
            <sz val="9"/>
            <color indexed="81"/>
            <rFont val="Tahoma"/>
            <family val="2"/>
          </rPr>
          <t xml:space="preserve">Asset Management (ID.AM): </t>
        </r>
        <r>
          <rPr>
            <sz val="9"/>
            <color indexed="81"/>
            <rFont val="Tahoma"/>
            <family val="2"/>
          </rPr>
          <t>The data, personnel, devices, systems, and facilities that enable the organization to achieve business purposes are identified and managed consistent with their relative importance to organizational objectives and the organization’s risk strategy.</t>
        </r>
        <r>
          <rPr>
            <b/>
            <sz val="9"/>
            <color indexed="81"/>
            <rFont val="Tahoma"/>
            <family val="2"/>
          </rPr>
          <t xml:space="preserve">
</t>
        </r>
        <r>
          <rPr>
            <b/>
            <u/>
            <sz val="9"/>
            <color indexed="81"/>
            <rFont val="Tahoma"/>
            <family val="2"/>
          </rPr>
          <t xml:space="preserve">ID.AM-3: Organizational communication and data flows are mapped
</t>
        </r>
        <r>
          <rPr>
            <b/>
            <sz val="9"/>
            <color indexed="81"/>
            <rFont val="Tahoma"/>
            <family val="2"/>
          </rPr>
          <t xml:space="preserve">CIS CSC </t>
        </r>
        <r>
          <rPr>
            <sz val="9"/>
            <color indexed="81"/>
            <rFont val="Tahoma"/>
            <family val="2"/>
          </rPr>
          <t xml:space="preserve">12
</t>
        </r>
        <r>
          <rPr>
            <b/>
            <sz val="9"/>
            <color indexed="81"/>
            <rFont val="Tahoma"/>
            <family val="2"/>
          </rPr>
          <t xml:space="preserve">NIST SP 800-53 Rev. 4 </t>
        </r>
        <r>
          <rPr>
            <sz val="9"/>
            <color indexed="81"/>
            <rFont val="Tahoma"/>
            <family val="2"/>
          </rPr>
          <t xml:space="preserve">AC-4, CA-3, CA-9, PL-8
</t>
        </r>
      </text>
    </comment>
    <comment ref="E36" authorId="1" shapeId="0" xr:uid="{9772A09F-AABD-4CD9-B2DA-E852EDA62538}">
      <text>
        <r>
          <rPr>
            <b/>
            <sz val="9"/>
            <color indexed="81"/>
            <rFont val="Tahoma"/>
            <family val="2"/>
          </rPr>
          <t xml:space="preserve">Asset Management (ID.AM): </t>
        </r>
        <r>
          <rPr>
            <sz val="9"/>
            <color indexed="81"/>
            <rFont val="Tahoma"/>
            <family val="2"/>
          </rPr>
          <t>The data, personnel, devices, systems, and facilities that enable the organization to achieve business purposes are identified and managed consistent with their relative importance to organizational objectives and the organization’s risk strategy.</t>
        </r>
        <r>
          <rPr>
            <b/>
            <sz val="9"/>
            <color indexed="81"/>
            <rFont val="Tahoma"/>
            <family val="2"/>
          </rPr>
          <t xml:space="preserve">
</t>
        </r>
        <r>
          <rPr>
            <b/>
            <u/>
            <sz val="9"/>
            <color indexed="81"/>
            <rFont val="Tahoma"/>
            <family val="2"/>
          </rPr>
          <t xml:space="preserve">ID.AM-4: External information systems are catalogued
</t>
        </r>
        <r>
          <rPr>
            <b/>
            <sz val="9"/>
            <color indexed="81"/>
            <rFont val="Tahoma"/>
            <family val="2"/>
          </rPr>
          <t xml:space="preserve">CIS CSC </t>
        </r>
        <r>
          <rPr>
            <sz val="9"/>
            <color indexed="81"/>
            <rFont val="Tahoma"/>
            <family val="2"/>
          </rPr>
          <t>12</t>
        </r>
        <r>
          <rPr>
            <b/>
            <sz val="9"/>
            <color indexed="81"/>
            <rFont val="Tahoma"/>
            <family val="2"/>
          </rPr>
          <t xml:space="preserve">
NIST SP 800-53 Rev. 4 </t>
        </r>
        <r>
          <rPr>
            <sz val="9"/>
            <color indexed="81"/>
            <rFont val="Tahoma"/>
            <family val="2"/>
          </rPr>
          <t>AC-20, SA-9</t>
        </r>
        <r>
          <rPr>
            <b/>
            <sz val="9"/>
            <color indexed="81"/>
            <rFont val="Tahoma"/>
            <family val="2"/>
          </rPr>
          <t xml:space="preserve">
</t>
        </r>
      </text>
    </comment>
    <comment ref="E37" authorId="1" shapeId="0" xr:uid="{5019D834-269A-4F84-956F-D480CADD36EE}">
      <text>
        <r>
          <rPr>
            <b/>
            <sz val="9"/>
            <color indexed="81"/>
            <rFont val="Tahoma"/>
            <family val="2"/>
          </rPr>
          <t xml:space="preserve">Asset Management (ID.AM): </t>
        </r>
        <r>
          <rPr>
            <sz val="9"/>
            <color indexed="81"/>
            <rFont val="Tahoma"/>
            <family val="2"/>
          </rPr>
          <t>The data, personnel, devices, systems, and facilities that enable the organization to achieve business purposes are identified and managed consistent with their relative importance to organizational objectives and the organization’s risk strategy.</t>
        </r>
        <r>
          <rPr>
            <b/>
            <sz val="9"/>
            <color indexed="81"/>
            <rFont val="Tahoma"/>
            <family val="2"/>
          </rPr>
          <t xml:space="preserve">
</t>
        </r>
        <r>
          <rPr>
            <b/>
            <u/>
            <sz val="9"/>
            <color indexed="81"/>
            <rFont val="Tahoma"/>
            <family val="2"/>
          </rPr>
          <t xml:space="preserve">ID.AM-5: Resources (e.g., hardware, devices, data, time, personnel, and software) are prioritized based on their classification, criticality, and business value
</t>
        </r>
        <r>
          <rPr>
            <b/>
            <sz val="9"/>
            <color indexed="81"/>
            <rFont val="Tahoma"/>
            <family val="2"/>
          </rPr>
          <t xml:space="preserve">CIS CSC </t>
        </r>
        <r>
          <rPr>
            <sz val="9"/>
            <color indexed="81"/>
            <rFont val="Tahoma"/>
            <family val="2"/>
          </rPr>
          <t>13, 14</t>
        </r>
        <r>
          <rPr>
            <b/>
            <sz val="9"/>
            <color indexed="81"/>
            <rFont val="Tahoma"/>
            <family val="2"/>
          </rPr>
          <t xml:space="preserve">
NIST SP 800-53 Rev. 4 </t>
        </r>
        <r>
          <rPr>
            <sz val="9"/>
            <color indexed="81"/>
            <rFont val="Tahoma"/>
            <family val="2"/>
          </rPr>
          <t>CP-2, RA-2, SA-14, SC-6</t>
        </r>
        <r>
          <rPr>
            <b/>
            <sz val="9"/>
            <color indexed="81"/>
            <rFont val="Tahoma"/>
            <family val="2"/>
          </rPr>
          <t xml:space="preserve">
</t>
        </r>
      </text>
    </comment>
    <comment ref="E40" authorId="1" shapeId="0" xr:uid="{A65519CE-59A8-4141-B02F-5C11F7C7C3D3}">
      <text>
        <r>
          <rPr>
            <b/>
            <sz val="9"/>
            <color indexed="81"/>
            <rFont val="Tahoma"/>
            <family val="2"/>
          </rPr>
          <t xml:space="preserve">Risk Assessment (ID.RA): </t>
        </r>
        <r>
          <rPr>
            <sz val="9"/>
            <color indexed="81"/>
            <rFont val="Tahoma"/>
            <family val="2"/>
          </rPr>
          <t xml:space="preserve">The organization understands the cybersecurity risk to organizational operations (including mission, functions, image, or reputation), organizational assets, and individuals.
</t>
        </r>
        <r>
          <rPr>
            <b/>
            <sz val="9"/>
            <color indexed="81"/>
            <rFont val="Tahoma"/>
            <family val="2"/>
          </rPr>
          <t xml:space="preserve">ID.RA-1: Asset vulnerabilities are identified and documented
CIS CSC </t>
        </r>
        <r>
          <rPr>
            <sz val="9"/>
            <color indexed="81"/>
            <rFont val="Tahoma"/>
            <family val="2"/>
          </rPr>
          <t>4</t>
        </r>
        <r>
          <rPr>
            <b/>
            <sz val="9"/>
            <color indexed="81"/>
            <rFont val="Tahoma"/>
            <family val="2"/>
          </rPr>
          <t xml:space="preserve">
NIST SP 800-53 Rev. 4 </t>
        </r>
        <r>
          <rPr>
            <sz val="9"/>
            <color indexed="81"/>
            <rFont val="Tahoma"/>
            <family val="2"/>
          </rPr>
          <t>CA-2, CA-7, CA-8, RA-3, RA-5, SA-5, SA-11, SI-2, SI-4, SI-5</t>
        </r>
      </text>
    </comment>
    <comment ref="E41" authorId="1" shapeId="0" xr:uid="{72424B65-A601-4561-A868-1E9BCB888ACE}">
      <text>
        <r>
          <rPr>
            <b/>
            <sz val="9"/>
            <color indexed="81"/>
            <rFont val="Tahoma"/>
            <family val="2"/>
          </rPr>
          <t xml:space="preserve">Risk Assessment (ID.RA): </t>
        </r>
        <r>
          <rPr>
            <sz val="9"/>
            <color indexed="81"/>
            <rFont val="Tahoma"/>
            <family val="2"/>
          </rPr>
          <t xml:space="preserve">The organization understands the cybersecurity risk to organizational operations (including mission, functions, image, or reputation), organizational assets, and individuals.
</t>
        </r>
        <r>
          <rPr>
            <b/>
            <sz val="9"/>
            <color indexed="81"/>
            <rFont val="Tahoma"/>
            <family val="2"/>
          </rPr>
          <t>ID.RA-2: Cyber threat intelligence is received from information sharing forums and sources
CIS CSC 4
NIST SP 800-53 Rev. 4 CA-2, CA-7, CA-8, RA-3, RA-5, SA-5, SA-11, SI-2, SI-4, SI-5</t>
        </r>
      </text>
    </comment>
    <comment ref="E42" authorId="1" shapeId="0" xr:uid="{28337407-4F1A-43C8-A0AE-AE7BC7F7858D}">
      <text>
        <r>
          <rPr>
            <b/>
            <sz val="9"/>
            <color indexed="81"/>
            <rFont val="Tahoma"/>
            <family val="2"/>
          </rPr>
          <t xml:space="preserve">Risk Assessment (ID.RA): </t>
        </r>
        <r>
          <rPr>
            <sz val="9"/>
            <color indexed="81"/>
            <rFont val="Tahoma"/>
            <family val="2"/>
          </rPr>
          <t xml:space="preserve">The organization understands the cybersecurity risk to organizational operations (including mission, functions, image, or reputation), organizational assets, and individuals.
</t>
        </r>
        <r>
          <rPr>
            <b/>
            <sz val="9"/>
            <color indexed="81"/>
            <rFont val="Tahoma"/>
            <family val="2"/>
          </rPr>
          <t xml:space="preserve">ID.RA-3: Threats, both internal and external, are identified and documented
CIS CSC 4
NIST SP 800-53 Rev. 4 RA-3, SI-5, PM-12, PM-16
</t>
        </r>
      </text>
    </comment>
    <comment ref="E43" authorId="1" shapeId="0" xr:uid="{953B5CD2-A162-496A-8975-55D36BBBEA50}">
      <text>
        <r>
          <rPr>
            <b/>
            <sz val="9"/>
            <color indexed="81"/>
            <rFont val="Tahoma"/>
            <family val="2"/>
          </rPr>
          <t xml:space="preserve">Risk Assessment (ID.RA): </t>
        </r>
        <r>
          <rPr>
            <sz val="9"/>
            <color indexed="81"/>
            <rFont val="Tahoma"/>
            <family val="2"/>
          </rPr>
          <t xml:space="preserve">The organization understands the cybersecurity risk to organizational operations (including mission, functions, image, or reputation), organizational assets, and individuals.
</t>
        </r>
        <r>
          <rPr>
            <b/>
            <sz val="9"/>
            <color indexed="81"/>
            <rFont val="Tahoma"/>
            <family val="2"/>
          </rPr>
          <t xml:space="preserve">
ID.RA-4: Potential business impacts and likelihoods are identified
CIS CSC 4
NIST SP 800-53 Rev. 4 RA-2, RA-3, SA-14, PM-9, PM-11</t>
        </r>
      </text>
    </comment>
    <comment ref="E44" authorId="1" shapeId="0" xr:uid="{B86ECE57-F297-4E92-9DFE-736ED96933B7}">
      <text>
        <r>
          <rPr>
            <b/>
            <sz val="9"/>
            <color indexed="81"/>
            <rFont val="Tahoma"/>
            <family val="2"/>
          </rPr>
          <t xml:space="preserve">Risk Assessment (ID.RA): </t>
        </r>
        <r>
          <rPr>
            <sz val="9"/>
            <color indexed="81"/>
            <rFont val="Tahoma"/>
            <family val="2"/>
          </rPr>
          <t xml:space="preserve">The organization understands the cybersecurity risk to organizational operations (including mission, functions, image, or reputation), organizational assets, and individuals.
</t>
        </r>
        <r>
          <rPr>
            <b/>
            <sz val="9"/>
            <color indexed="81"/>
            <rFont val="Tahoma"/>
            <family val="2"/>
          </rPr>
          <t xml:space="preserve">ID.RA-5: Threats, vulnerabilities, likelihoods, and impacts are used to determine risk
CIS CSC 4
NIST SP 800-53 Rev. 4 RA-2, RA-3, PM-16
</t>
        </r>
      </text>
    </comment>
    <comment ref="E45" authorId="1" shapeId="0" xr:uid="{DD1AF88E-A6D5-49DE-9953-6266F1FDF220}">
      <text>
        <r>
          <rPr>
            <b/>
            <sz val="9"/>
            <color indexed="81"/>
            <rFont val="Tahoma"/>
            <family val="2"/>
          </rPr>
          <t xml:space="preserve">Risk Assessment (ID.RA): </t>
        </r>
        <r>
          <rPr>
            <sz val="9"/>
            <color indexed="81"/>
            <rFont val="Tahoma"/>
            <family val="2"/>
          </rPr>
          <t xml:space="preserve">The organization understands the cybersecurity risk to organizational operations (including mission, functions, image, or reputation), organizational assets, and individuals.
</t>
        </r>
        <r>
          <rPr>
            <b/>
            <sz val="9"/>
            <color indexed="81"/>
            <rFont val="Tahoma"/>
            <family val="2"/>
          </rPr>
          <t xml:space="preserve">ID.RA-6: Risk responses are identified and prioritized
CIS CSC </t>
        </r>
        <r>
          <rPr>
            <sz val="9"/>
            <color indexed="81"/>
            <rFont val="Tahoma"/>
            <family val="2"/>
          </rPr>
          <t>4</t>
        </r>
        <r>
          <rPr>
            <b/>
            <sz val="9"/>
            <color indexed="81"/>
            <rFont val="Tahoma"/>
            <family val="2"/>
          </rPr>
          <t xml:space="preserve">
NIST SP 800-53 Rev. 4 </t>
        </r>
        <r>
          <rPr>
            <sz val="9"/>
            <color indexed="81"/>
            <rFont val="Tahoma"/>
            <family val="2"/>
          </rPr>
          <t>PM-4, PM-9</t>
        </r>
      </text>
    </comment>
    <comment ref="E76" authorId="1" shapeId="0" xr:uid="{8A5EE3E0-ED9F-40BB-815D-7C0E05C0CE0A}">
      <text>
        <r>
          <rPr>
            <b/>
            <sz val="9"/>
            <color indexed="81"/>
            <rFont val="Tahoma"/>
            <family val="2"/>
          </rPr>
          <t xml:space="preserve">Awareness and Training (PR.AT): </t>
        </r>
        <r>
          <rPr>
            <sz val="9"/>
            <color indexed="81"/>
            <rFont val="Tahoma"/>
            <family val="2"/>
          </rPr>
          <t>The organization’s personnel and partners are provided cybersecurity awareness education and are trained to perform their cybersecurity-related duties and responsibilities consistent with related policies, procedures, and agreements.</t>
        </r>
        <r>
          <rPr>
            <b/>
            <sz val="9"/>
            <color indexed="81"/>
            <rFont val="Tahoma"/>
            <family val="2"/>
          </rPr>
          <t xml:space="preserve">
PR.AT-1: All users are informed and trained 
CIS CSC </t>
        </r>
        <r>
          <rPr>
            <sz val="9"/>
            <color indexed="81"/>
            <rFont val="Tahoma"/>
            <family val="2"/>
          </rPr>
          <t xml:space="preserve">17, 18
</t>
        </r>
        <r>
          <rPr>
            <b/>
            <sz val="9"/>
            <color indexed="81"/>
            <rFont val="Tahoma"/>
            <family val="2"/>
          </rPr>
          <t>NIST SP 800-53 Rev. 4</t>
        </r>
        <r>
          <rPr>
            <sz val="9"/>
            <color indexed="81"/>
            <rFont val="Tahoma"/>
            <family val="2"/>
          </rPr>
          <t xml:space="preserve"> AT-2, PM-13</t>
        </r>
        <r>
          <rPr>
            <b/>
            <sz val="9"/>
            <color indexed="81"/>
            <rFont val="Tahoma"/>
            <family val="2"/>
          </rPr>
          <t xml:space="preserve">
</t>
        </r>
        <r>
          <rPr>
            <sz val="9"/>
            <color indexed="81"/>
            <rFont val="Tahoma"/>
            <family val="2"/>
          </rPr>
          <t xml:space="preserve">
</t>
        </r>
      </text>
    </comment>
    <comment ref="E77" authorId="1" shapeId="0" xr:uid="{037E505C-EAD3-408F-83CB-DCA445E5C1CD}">
      <text>
        <r>
          <rPr>
            <b/>
            <sz val="9"/>
            <color indexed="81"/>
            <rFont val="Tahoma"/>
            <family val="2"/>
          </rPr>
          <t xml:space="preserve">Awareness and Training (PR.AT): </t>
        </r>
        <r>
          <rPr>
            <sz val="9"/>
            <color indexed="81"/>
            <rFont val="Tahoma"/>
            <family val="2"/>
          </rPr>
          <t>The organization’s personnel and partners are provided cybersecurity awareness education and are trained to perform their cybersecurity-related duties and responsibilities consistent with related policies, procedures, and agreements.</t>
        </r>
        <r>
          <rPr>
            <b/>
            <sz val="9"/>
            <color indexed="81"/>
            <rFont val="Tahoma"/>
            <family val="2"/>
          </rPr>
          <t xml:space="preserve">
PR.AT-2: Privileged users understand their roles and responsibilities
</t>
        </r>
        <r>
          <rPr>
            <sz val="9"/>
            <color indexed="81"/>
            <rFont val="Tahoma"/>
            <family val="2"/>
          </rPr>
          <t>Written job descriptions identify responsibilities and performance indicators related to securing sensitive information.</t>
        </r>
        <r>
          <rPr>
            <b/>
            <sz val="9"/>
            <color indexed="81"/>
            <rFont val="Tahoma"/>
            <family val="2"/>
          </rPr>
          <t xml:space="preserve"> 
CIS CSC </t>
        </r>
        <r>
          <rPr>
            <sz val="9"/>
            <color indexed="81"/>
            <rFont val="Tahoma"/>
            <family val="2"/>
          </rPr>
          <t xml:space="preserve">5, 17, 18 </t>
        </r>
        <r>
          <rPr>
            <b/>
            <sz val="9"/>
            <color indexed="81"/>
            <rFont val="Tahoma"/>
            <family val="2"/>
          </rPr>
          <t xml:space="preserve">
NIST SP 800-53 Rev. 4 </t>
        </r>
        <r>
          <rPr>
            <sz val="9"/>
            <color indexed="81"/>
            <rFont val="Tahoma"/>
            <family val="2"/>
          </rPr>
          <t>AT-3, PM-13</t>
        </r>
        <r>
          <rPr>
            <b/>
            <sz val="9"/>
            <color indexed="81"/>
            <rFont val="Tahoma"/>
            <family val="2"/>
          </rPr>
          <t xml:space="preserve">
</t>
        </r>
        <r>
          <rPr>
            <sz val="9"/>
            <color indexed="81"/>
            <rFont val="Tahoma"/>
            <family val="2"/>
          </rPr>
          <t xml:space="preserve">
</t>
        </r>
      </text>
    </comment>
    <comment ref="E78" authorId="1" shapeId="0" xr:uid="{13DA9392-2BF4-4D1B-9AFE-168ADF60EE1B}">
      <text>
        <r>
          <rPr>
            <b/>
            <sz val="9"/>
            <color indexed="81"/>
            <rFont val="Tahoma"/>
            <family val="2"/>
          </rPr>
          <t xml:space="preserve">Data Security (PR.DS): </t>
        </r>
        <r>
          <rPr>
            <sz val="9"/>
            <color indexed="81"/>
            <rFont val="Tahoma"/>
            <family val="2"/>
          </rPr>
          <t>Information and records (data) are managed consistent with the organization’s risk strategy to protect the confidentiality, integrity, and availability of information.</t>
        </r>
        <r>
          <rPr>
            <b/>
            <sz val="9"/>
            <color indexed="81"/>
            <rFont val="Tahoma"/>
            <family val="2"/>
          </rPr>
          <t xml:space="preserve">
PR.DS-1: Data-at-rest is protected
</t>
        </r>
        <r>
          <rPr>
            <sz val="9"/>
            <color indexed="81"/>
            <rFont val="Tahoma"/>
            <family val="2"/>
          </rPr>
          <t>The chief information security officer confirms that all instances of ePHI at rest are encrypted. For instances in which exceptions are necessary, those exceptions are logged, monitored, and have sufficient mitigating controls identified and placed into operation.</t>
        </r>
        <r>
          <rPr>
            <sz val="9"/>
            <color indexed="81"/>
            <rFont val="Tahoma"/>
            <family val="2"/>
          </rPr>
          <t xml:space="preserve">
</t>
        </r>
      </text>
    </comment>
    <comment ref="E79" authorId="1" shapeId="0" xr:uid="{A2EE47BA-472B-4F2F-8AAF-AF5883C65EB7}">
      <text>
        <r>
          <rPr>
            <b/>
            <sz val="9"/>
            <color indexed="81"/>
            <rFont val="Tahoma"/>
            <family val="2"/>
          </rPr>
          <t xml:space="preserve">Data Security (PR.DS): </t>
        </r>
        <r>
          <rPr>
            <sz val="9"/>
            <color indexed="81"/>
            <rFont val="Tahoma"/>
            <family val="2"/>
          </rPr>
          <t>Information and records (data) are managed consistent with the organization’s risk strategy to protect the confidentiality, integrity, and availability of information.</t>
        </r>
        <r>
          <rPr>
            <b/>
            <sz val="9"/>
            <color indexed="81"/>
            <rFont val="Tahoma"/>
            <family val="2"/>
          </rPr>
          <t xml:space="preserve">
PR.DS-2: Data-in-transit is protected
</t>
        </r>
        <r>
          <rPr>
            <sz val="9"/>
            <color indexed="81"/>
            <rFont val="Tahoma"/>
            <family val="2"/>
          </rPr>
          <t>The manager of network services is responsible for ensuring that all external data transmissions are encrypted.</t>
        </r>
      </text>
    </comment>
    <comment ref="E80" authorId="1" shapeId="0" xr:uid="{7A66EA4D-3BE9-4C01-A02B-2CB293BA3FC4}">
      <text>
        <r>
          <rPr>
            <b/>
            <sz val="9"/>
            <color indexed="81"/>
            <rFont val="Tahoma"/>
            <family val="2"/>
          </rPr>
          <t xml:space="preserve">Anomalies and Events (DE.AE): </t>
        </r>
        <r>
          <rPr>
            <sz val="9"/>
            <color indexed="81"/>
            <rFont val="Tahoma"/>
            <family val="2"/>
          </rPr>
          <t>Anomalous activity is detected and the potential impact of events is understood.</t>
        </r>
        <r>
          <rPr>
            <b/>
            <sz val="9"/>
            <color indexed="81"/>
            <rFont val="Tahoma"/>
            <family val="2"/>
          </rPr>
          <t xml:space="preserve">
DE.AE-2: Detected events are analyzed to understand attack targets and methods
</t>
        </r>
        <r>
          <rPr>
            <sz val="9"/>
            <color indexed="81"/>
            <rFont val="Tahoma"/>
            <family val="2"/>
          </rPr>
          <t>The network security team investigates alerts, escalating events, as appropriate, to the CISO, who may invoke the incident response plan.</t>
        </r>
        <r>
          <rPr>
            <sz val="9"/>
            <color indexed="81"/>
            <rFont val="Tahoma"/>
            <family val="2"/>
          </rPr>
          <t xml:space="preserve">
</t>
        </r>
      </text>
    </comment>
    <comment ref="E81" authorId="1" shapeId="0" xr:uid="{CAFFB43D-CB92-4941-95BD-EDCF6B6D61D4}">
      <text>
        <r>
          <rPr>
            <b/>
            <sz val="9"/>
            <color indexed="81"/>
            <rFont val="Tahoma"/>
            <family val="2"/>
          </rPr>
          <t xml:space="preserve">Anomalies and Events (DE.AE): </t>
        </r>
        <r>
          <rPr>
            <sz val="9"/>
            <color indexed="81"/>
            <rFont val="Tahoma"/>
            <family val="2"/>
          </rPr>
          <t>Anomalous activity is detected and the potential impact of events is understood.</t>
        </r>
        <r>
          <rPr>
            <b/>
            <sz val="9"/>
            <color indexed="81"/>
            <rFont val="Tahoma"/>
            <family val="2"/>
          </rPr>
          <t xml:space="preserve">
DE.AE-3: Event data are collected and correlated from multiple sources and sensors
</t>
        </r>
        <r>
          <rPr>
            <sz val="9"/>
            <color indexed="81"/>
            <rFont val="Tahoma"/>
            <family val="2"/>
          </rPr>
          <t xml:space="preserve">Logs are collected in a SIeM solution, which correlates and analyzes the logs to detect suspected intrusions
</t>
        </r>
      </text>
    </comment>
    <comment ref="E82" authorId="1" shapeId="0" xr:uid="{B17725B7-CDB1-48C4-AD26-9383A69CED3B}">
      <text>
        <r>
          <rPr>
            <b/>
            <sz val="9"/>
            <color indexed="81"/>
            <rFont val="Tahoma"/>
            <family val="2"/>
          </rPr>
          <t xml:space="preserve">Anomalies and Events (DE.AE): </t>
        </r>
        <r>
          <rPr>
            <sz val="9"/>
            <color indexed="81"/>
            <rFont val="Tahoma"/>
            <family val="2"/>
          </rPr>
          <t>Anomalous activity is detected and the potential impact of events is understood.</t>
        </r>
        <r>
          <rPr>
            <b/>
            <sz val="9"/>
            <color indexed="81"/>
            <rFont val="Tahoma"/>
            <family val="2"/>
          </rPr>
          <t xml:space="preserve">
DE.AE-4: Impact of events is determined
</t>
        </r>
        <r>
          <rPr>
            <sz val="9"/>
            <color indexed="81"/>
            <rFont val="Tahoma"/>
            <family val="2"/>
          </rPr>
          <t>events and incidents are investigated and triaged, based on the sensitivity of data and assets involved.</t>
        </r>
      </text>
    </comment>
    <comment ref="E86" authorId="1" shapeId="0" xr:uid="{922922E5-A260-4991-8849-0E3AB0485BF0}">
      <text>
        <r>
          <rPr>
            <b/>
            <sz val="9"/>
            <color indexed="81"/>
            <rFont val="Tahoma"/>
            <family val="2"/>
          </rPr>
          <t xml:space="preserve">Security Continuous Monitoring (DE.CM): </t>
        </r>
        <r>
          <rPr>
            <sz val="9"/>
            <color indexed="81"/>
            <rFont val="Tahoma"/>
            <family val="2"/>
          </rPr>
          <t xml:space="preserve">The information system and assets are monitored to identify cybersecurity events and verify the effectiveness of protective measures.
</t>
        </r>
        <r>
          <rPr>
            <b/>
            <sz val="9"/>
            <color indexed="81"/>
            <rFont val="Tahoma"/>
            <family val="2"/>
          </rPr>
          <t xml:space="preserve">
DE.CM-1: The network is monitored to detect potential cybersecurity events
</t>
        </r>
        <r>
          <rPr>
            <sz val="9"/>
            <color indexed="81"/>
            <rFont val="Tahoma"/>
            <family val="2"/>
          </rPr>
          <t>The network is monitored by members of the security operations team for events that require further investigation.</t>
        </r>
        <r>
          <rPr>
            <sz val="9"/>
            <color indexed="81"/>
            <rFont val="Tahoma"/>
            <family val="2"/>
          </rPr>
          <t xml:space="preserve">
</t>
        </r>
      </text>
    </comment>
    <comment ref="E87" authorId="1" shapeId="0" xr:uid="{2AD53B74-F439-4AD1-93CA-45F12919E76F}">
      <text>
        <r>
          <rPr>
            <b/>
            <sz val="9"/>
            <color indexed="81"/>
            <rFont val="Tahoma"/>
            <family val="2"/>
          </rPr>
          <t xml:space="preserve">Security Continuous Monitoring (DE.CM): </t>
        </r>
        <r>
          <rPr>
            <sz val="9"/>
            <color indexed="81"/>
            <rFont val="Tahoma"/>
            <family val="2"/>
          </rPr>
          <t xml:space="preserve">The information system and assets are monitored to identify cybersecurity events and verify the effectiveness of protective measures.
</t>
        </r>
        <r>
          <rPr>
            <b/>
            <sz val="9"/>
            <color indexed="81"/>
            <rFont val="Tahoma"/>
            <family val="2"/>
          </rPr>
          <t xml:space="preserve">
DE.CM-2: The physical environment is monitored to detect potential cybersecurity events
</t>
        </r>
        <r>
          <rPr>
            <sz val="9"/>
            <color indexed="81"/>
            <rFont val="Tahoma"/>
            <family val="2"/>
          </rPr>
          <t>Security cameras are installed in the data center and are continuously monitored by members of the network operations team.</t>
        </r>
        <r>
          <rPr>
            <sz val="9"/>
            <color indexed="81"/>
            <rFont val="Tahoma"/>
            <family val="2"/>
          </rPr>
          <t xml:space="preserve">
</t>
        </r>
      </text>
    </comment>
    <comment ref="E88" authorId="1" shapeId="0" xr:uid="{981A07CB-B2FA-4033-BEEB-ABF469EE0C5A}">
      <text>
        <r>
          <rPr>
            <b/>
            <sz val="9"/>
            <color indexed="81"/>
            <rFont val="Tahoma"/>
            <family val="2"/>
          </rPr>
          <t xml:space="preserve">Security Continuous Monitoring (DE.CM): </t>
        </r>
        <r>
          <rPr>
            <sz val="9"/>
            <color indexed="81"/>
            <rFont val="Tahoma"/>
            <family val="2"/>
          </rPr>
          <t xml:space="preserve">The information system and assets are monitored to identify cybersecurity events and verify the effectiveness of protective measures.
</t>
        </r>
        <r>
          <rPr>
            <b/>
            <sz val="9"/>
            <color indexed="81"/>
            <rFont val="Tahoma"/>
            <family val="2"/>
          </rPr>
          <t xml:space="preserve">DE.CM-3: Personnel activity is monitored to detect potential cybersecurity events
</t>
        </r>
        <r>
          <rPr>
            <sz val="9"/>
            <color indexed="81"/>
            <rFont val="Tahoma"/>
            <family val="2"/>
          </rPr>
          <t>end point and network protection tools are implemented and managed by the desktop support team that allow for monitoring end-user behavior for dangerous activity.</t>
        </r>
        <r>
          <rPr>
            <sz val="9"/>
            <color indexed="81"/>
            <rFont val="Tahoma"/>
            <family val="2"/>
          </rPr>
          <t xml:space="preserve">
</t>
        </r>
      </text>
    </comment>
    <comment ref="E96" authorId="1" shapeId="0" xr:uid="{CA658875-AB0E-48A3-B58A-40F0CC14D891}">
      <text>
        <r>
          <rPr>
            <b/>
            <sz val="9"/>
            <color indexed="81"/>
            <rFont val="Tahoma"/>
            <family val="2"/>
          </rPr>
          <t xml:space="preserve">Analysis (RS.AN): </t>
        </r>
        <r>
          <rPr>
            <sz val="9"/>
            <color indexed="81"/>
            <rFont val="Tahoma"/>
            <family val="2"/>
          </rPr>
          <t xml:space="preserve">Analysis is conducted to ensure effective response and support recovery activities.
</t>
        </r>
        <r>
          <rPr>
            <b/>
            <sz val="9"/>
            <color indexed="81"/>
            <rFont val="Tahoma"/>
            <family val="2"/>
          </rPr>
          <t xml:space="preserve">RS.AN-3: Forensics are performed
</t>
        </r>
        <r>
          <rPr>
            <sz val="9"/>
            <color indexed="81"/>
            <rFont val="Tahoma"/>
            <family val="2"/>
          </rPr>
          <t>The CISO retains and engages an external forensics firm for incidents requiring forensic investigation.</t>
        </r>
      </text>
    </comment>
    <comment ref="E100" authorId="1" shapeId="0" xr:uid="{BA142207-34DB-4329-B306-24AEA4E92ACC}">
      <text>
        <r>
          <rPr>
            <b/>
            <sz val="9"/>
            <color indexed="81"/>
            <rFont val="Tahoma"/>
            <family val="2"/>
          </rPr>
          <t xml:space="preserve">Communications (RS.CO): </t>
        </r>
        <r>
          <rPr>
            <sz val="9"/>
            <color indexed="81"/>
            <rFont val="Tahoma"/>
            <family val="2"/>
          </rPr>
          <t xml:space="preserve">Response activities are coordinated with internal and external stakeholders (e.g. external support from law enforcement agencies).
</t>
        </r>
        <r>
          <rPr>
            <b/>
            <sz val="9"/>
            <color indexed="81"/>
            <rFont val="Tahoma"/>
            <family val="2"/>
          </rPr>
          <t xml:space="preserve">
RS.CO-2: Incidents are reported consistent with established criteria
</t>
        </r>
        <r>
          <rPr>
            <sz val="9"/>
            <color indexed="81"/>
            <rFont val="Tahoma"/>
            <family val="2"/>
          </rPr>
          <t>Reviews of the incident response process are conducted annually to confirm that events were reported as expected, based on cybersecurity policy and procedure.</t>
        </r>
      </text>
    </comment>
    <comment ref="E101" authorId="1" shapeId="0" xr:uid="{E70A07E7-5A45-4BD4-82B6-21BFD9CC4232}">
      <text>
        <r>
          <rPr>
            <b/>
            <sz val="9"/>
            <color indexed="81"/>
            <rFont val="Tahoma"/>
            <family val="2"/>
          </rPr>
          <t xml:space="preserve">Communications (RS.CO): </t>
        </r>
        <r>
          <rPr>
            <sz val="9"/>
            <color indexed="81"/>
            <rFont val="Tahoma"/>
            <family val="2"/>
          </rPr>
          <t xml:space="preserve">Response activities are coordinated with internal and external stakeholders (e.g. external support from law enforcement agencies).
</t>
        </r>
        <r>
          <rPr>
            <b/>
            <sz val="9"/>
            <color indexed="81"/>
            <rFont val="Tahoma"/>
            <family val="2"/>
          </rPr>
          <t xml:space="preserve">RS.CO-3: Information is shared consistent with response plans
</t>
        </r>
        <r>
          <rPr>
            <sz val="9"/>
            <color indexed="81"/>
            <rFont val="Tahoma"/>
            <family val="2"/>
          </rPr>
          <t>The incident response plan includes steps for escalating incidents to the executive response team, which determines the appropriate stakeholders and when to communicate details of the incident.</t>
        </r>
      </text>
    </comment>
    <comment ref="E102" authorId="1" shapeId="0" xr:uid="{05D6ABAD-16BF-4C3E-8389-67D88B9D82A1}">
      <text>
        <r>
          <rPr>
            <b/>
            <sz val="9"/>
            <color indexed="81"/>
            <rFont val="Tahoma"/>
            <family val="2"/>
          </rPr>
          <t xml:space="preserve">Mitigation (RS.MI): </t>
        </r>
        <r>
          <rPr>
            <sz val="9"/>
            <color indexed="81"/>
            <rFont val="Tahoma"/>
            <family val="2"/>
          </rPr>
          <t xml:space="preserve">Activities are performed to prevent expansion of an event, mitigate its effects, and resolve the incident.
</t>
        </r>
        <r>
          <rPr>
            <b/>
            <sz val="9"/>
            <color indexed="81"/>
            <rFont val="Tahoma"/>
            <family val="2"/>
          </rPr>
          <t xml:space="preserve">RS.MI-1: Incidents are contained
</t>
        </r>
        <r>
          <rPr>
            <sz val="9"/>
            <color indexed="81"/>
            <rFont val="Tahoma"/>
            <family val="2"/>
          </rPr>
          <t>The CISO is maintains and incident response plan that includes steps necessary to contain incidents</t>
        </r>
      </text>
    </comment>
    <comment ref="E103" authorId="1" shapeId="0" xr:uid="{A569B998-AB64-4C04-BCFC-ACB9F7F5CF28}">
      <text>
        <r>
          <rPr>
            <b/>
            <sz val="9"/>
            <color indexed="81"/>
            <rFont val="Tahoma"/>
            <family val="2"/>
          </rPr>
          <t xml:space="preserve">Mitigation (RS.MI): </t>
        </r>
        <r>
          <rPr>
            <sz val="9"/>
            <color indexed="81"/>
            <rFont val="Tahoma"/>
            <family val="2"/>
          </rPr>
          <t xml:space="preserve">Activities are performed to prevent expansion of an event, mitigate its effects, and resolve the incident.
</t>
        </r>
        <r>
          <rPr>
            <b/>
            <sz val="9"/>
            <color indexed="81"/>
            <rFont val="Tahoma"/>
            <family val="2"/>
          </rPr>
          <t xml:space="preserve">
RS.MI-2: Incidents are mitigated
</t>
        </r>
        <r>
          <rPr>
            <sz val="9"/>
            <color indexed="81"/>
            <rFont val="Tahoma"/>
            <family val="2"/>
          </rPr>
          <t>The CISO is maintains and incident response plan that includes steps necessary to mitigate incidents.</t>
        </r>
      </text>
    </comment>
    <comment ref="E104" authorId="1" shapeId="0" xr:uid="{E90B5269-0285-40D8-88C0-AA1DE7814911}">
      <text>
        <r>
          <rPr>
            <b/>
            <sz val="9"/>
            <color indexed="81"/>
            <rFont val="Tahoma"/>
            <family val="2"/>
          </rPr>
          <t xml:space="preserve">Communications (RC.CO): </t>
        </r>
        <r>
          <rPr>
            <sz val="9"/>
            <color indexed="81"/>
            <rFont val="Tahoma"/>
            <family val="2"/>
          </rPr>
          <t>Restoration activities are coordinated with internal and external parties (e.g.  coordinating centers, Internet Service Providers, owners of attacking systems, victims, other CSIRTs, and vendors).</t>
        </r>
        <r>
          <rPr>
            <b/>
            <sz val="9"/>
            <color indexed="81"/>
            <rFont val="Tahoma"/>
            <family val="2"/>
          </rPr>
          <t xml:space="preserve">
RC.CO-3: Recovery activities are communicated to internal and external stakeholders as well as executive and management teams
</t>
        </r>
        <r>
          <rPr>
            <sz val="9"/>
            <color indexed="81"/>
            <rFont val="Tahoma"/>
            <family val="2"/>
          </rPr>
          <t>The CISO and/or CIO report to executives and the board throughout the response and recovery process.</t>
        </r>
        <r>
          <rPr>
            <sz val="9"/>
            <color indexed="81"/>
            <rFont val="Tahoma"/>
            <family val="2"/>
          </rPr>
          <t xml:space="preserve">
</t>
        </r>
        <r>
          <rPr>
            <b/>
            <sz val="9"/>
            <color indexed="81"/>
            <rFont val="Tahoma"/>
            <family val="2"/>
          </rPr>
          <t xml:space="preserve">COBIT 5 </t>
        </r>
        <r>
          <rPr>
            <sz val="9"/>
            <color indexed="81"/>
            <rFont val="Tahoma"/>
            <family val="2"/>
          </rPr>
          <t>APO12.06</t>
        </r>
        <r>
          <rPr>
            <b/>
            <sz val="9"/>
            <color indexed="81"/>
            <rFont val="Tahoma"/>
            <family val="2"/>
          </rPr>
          <t xml:space="preserve">
ISO/IEC 27001:2013 </t>
        </r>
        <r>
          <rPr>
            <sz val="9"/>
            <color indexed="81"/>
            <rFont val="Tahoma"/>
            <family val="2"/>
          </rPr>
          <t>Clause 7.4</t>
        </r>
        <r>
          <rPr>
            <b/>
            <sz val="9"/>
            <color indexed="81"/>
            <rFont val="Tahoma"/>
            <family val="2"/>
          </rPr>
          <t xml:space="preserve">
NIST SP 800-53 Rev. 4 </t>
        </r>
        <r>
          <rPr>
            <sz val="9"/>
            <color indexed="81"/>
            <rFont val="Tahoma"/>
            <family val="2"/>
          </rPr>
          <t xml:space="preserve">CP-2, IR-4 </t>
        </r>
      </text>
    </comment>
    <comment ref="E106" authorId="1" shapeId="0" xr:uid="{11843A78-CBBC-4CC0-9DBE-0F32F86A90D1}">
      <text>
        <r>
          <rPr>
            <b/>
            <sz val="9"/>
            <color indexed="81"/>
            <rFont val="Tahoma"/>
            <family val="2"/>
          </rPr>
          <t>Recovery Planning (RC.RP):</t>
        </r>
        <r>
          <rPr>
            <sz val="9"/>
            <color indexed="81"/>
            <rFont val="Tahoma"/>
            <family val="2"/>
          </rPr>
          <t xml:space="preserve">
Recovery processes and procedures are executed and maintained to ensure restoration of systems or assets affected by cybersecurity incidents.
</t>
        </r>
        <r>
          <rPr>
            <b/>
            <sz val="9"/>
            <color indexed="81"/>
            <rFont val="Tahoma"/>
            <family val="2"/>
          </rPr>
          <t xml:space="preserve">
RC.RP-1: Recovery plan is executed during or after a cybersecurity incident</t>
        </r>
        <r>
          <rPr>
            <u/>
            <sz val="9"/>
            <color indexed="81"/>
            <rFont val="Tahoma"/>
            <family val="2"/>
          </rPr>
          <t xml:space="preserve">
</t>
        </r>
        <r>
          <rPr>
            <sz val="9"/>
            <color indexed="81"/>
            <rFont val="Tahoma"/>
            <family val="2"/>
          </rPr>
          <t xml:space="preserve">The CISO ensures that the recovery plan is utilized during events that require a formal response.
</t>
        </r>
        <r>
          <rPr>
            <b/>
            <sz val="9"/>
            <color indexed="81"/>
            <rFont val="Tahoma"/>
            <family val="2"/>
          </rPr>
          <t xml:space="preserve">CIS CSC </t>
        </r>
        <r>
          <rPr>
            <sz val="9"/>
            <color indexed="81"/>
            <rFont val="Tahoma"/>
            <family val="2"/>
          </rPr>
          <t>10</t>
        </r>
        <r>
          <rPr>
            <b/>
            <sz val="9"/>
            <color indexed="81"/>
            <rFont val="Tahoma"/>
            <family val="2"/>
          </rPr>
          <t xml:space="preserve">
COBIT 5 </t>
        </r>
        <r>
          <rPr>
            <sz val="9"/>
            <color indexed="81"/>
            <rFont val="Tahoma"/>
            <family val="2"/>
          </rPr>
          <t>APO12.06, DSS02.05, DSS03.04</t>
        </r>
        <r>
          <rPr>
            <b/>
            <sz val="9"/>
            <color indexed="81"/>
            <rFont val="Tahoma"/>
            <family val="2"/>
          </rPr>
          <t xml:space="preserve">
ISO/IEC 27001:2013 </t>
        </r>
        <r>
          <rPr>
            <sz val="9"/>
            <color indexed="81"/>
            <rFont val="Tahoma"/>
            <family val="2"/>
          </rPr>
          <t>A.16.1.5</t>
        </r>
        <r>
          <rPr>
            <b/>
            <sz val="9"/>
            <color indexed="81"/>
            <rFont val="Tahoma"/>
            <family val="2"/>
          </rPr>
          <t xml:space="preserve">
NIST SP 800-53 Rev. 4 </t>
        </r>
        <r>
          <rPr>
            <sz val="9"/>
            <color indexed="81"/>
            <rFont val="Tahoma"/>
            <family val="2"/>
          </rPr>
          <t>CP-10, IR-4, IR-8</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<sst xmlns="http://schemas.openxmlformats.org/spreadsheetml/2006/main" count="572" uniqueCount="418">
  <si>
    <t>Previous</t>
  </si>
  <si>
    <t>Current</t>
  </si>
  <si>
    <t>Change</t>
  </si>
  <si>
    <t>Base</t>
  </si>
  <si>
    <t>Impact</t>
  </si>
  <si>
    <t>Improvement</t>
  </si>
  <si>
    <t>To Target</t>
  </si>
  <si>
    <t>Target</t>
  </si>
  <si>
    <t>IDENTIFY (ID)</t>
  </si>
  <si>
    <t>PROTECT (PR)</t>
  </si>
  <si>
    <t>DETECT (DE)</t>
  </si>
  <si>
    <t>RESPOND (RS)</t>
  </si>
  <si>
    <t>RECOVER (RE)</t>
  </si>
  <si>
    <t>PREVIOUS #</t>
  </si>
  <si>
    <t>CURRENT #</t>
  </si>
  <si>
    <t>CURRENT minus PREVIOUS</t>
  </si>
  <si>
    <t>IF LOSS &gt; 0 then PREVIOUS minus LOSS else =PREVIOUS</t>
  </si>
  <si>
    <t>if CHANGE &lt; 0 then populate absolute value of CHANGE else ZERO</t>
  </si>
  <si>
    <t>if CHANGE &gt; 0 then CHANGE else ZERO</t>
  </si>
  <si>
    <t>TARGET minus (BASE + LOSS + IMPROVE)</t>
  </si>
  <si>
    <t>TARGET #</t>
  </si>
  <si>
    <t>Version</t>
  </si>
  <si>
    <t>0.2</t>
  </si>
  <si>
    <t>Date</t>
  </si>
  <si>
    <t>Last Updated By:</t>
  </si>
  <si>
    <t>Marco Schwab</t>
  </si>
  <si>
    <t>NIST Cyber Security Framework</t>
  </si>
  <si>
    <t>Optimized</t>
  </si>
  <si>
    <t>Identify</t>
  </si>
  <si>
    <t>Protect</t>
  </si>
  <si>
    <t>Detect</t>
  </si>
  <si>
    <t>Respond</t>
  </si>
  <si>
    <t>Recover</t>
  </si>
  <si>
    <t>Repeatable / Managed</t>
  </si>
  <si>
    <t>Asset Management</t>
  </si>
  <si>
    <t>Access Control</t>
  </si>
  <si>
    <t>Anomalies and Events</t>
  </si>
  <si>
    <t>Response Planning</t>
  </si>
  <si>
    <t>Recovery Planning</t>
  </si>
  <si>
    <t>Business Environment</t>
  </si>
  <si>
    <t>Awareness and Training</t>
  </si>
  <si>
    <t>Security Continuous Monitoring</t>
  </si>
  <si>
    <t>Communications</t>
  </si>
  <si>
    <t>Improvements</t>
  </si>
  <si>
    <t>Defined</t>
  </si>
  <si>
    <t>Governance</t>
  </si>
  <si>
    <t>Data Security</t>
  </si>
  <si>
    <t>Detection Processes</t>
  </si>
  <si>
    <t>Analysis</t>
  </si>
  <si>
    <t>Risk Assessment</t>
  </si>
  <si>
    <t>Information Protection Processes and Procedures</t>
  </si>
  <si>
    <t>Mitigation</t>
  </si>
  <si>
    <t>Initial</t>
  </si>
  <si>
    <t>Risk Management Strategy</t>
  </si>
  <si>
    <t>Maintenance</t>
  </si>
  <si>
    <t>Supply Chain</t>
  </si>
  <si>
    <t>Protective Technology</t>
  </si>
  <si>
    <t>Instructions</t>
  </si>
  <si>
    <t>CSF 2.0 Tier</t>
  </si>
  <si>
    <t>Rating</t>
  </si>
  <si>
    <t>Tier Characteristics
 Source: CSF 2.0, Appendix B: https://nvlpubs.nist.gov/nistpubs/CSWP/NIST.CSWP.29.pdf</t>
  </si>
  <si>
    <r>
      <rPr>
        <u/>
        <sz val="14"/>
        <color rgb="FF000000"/>
        <rFont val="Arial"/>
        <family val="2"/>
      </rPr>
      <t>Introduction</t>
    </r>
    <r>
      <rPr>
        <sz val="14"/>
        <color rgb="FF000000"/>
        <rFont val="Arial"/>
        <family val="2"/>
      </rPr>
      <t xml:space="preserve">:
The purpose of this tool is to facilitate the assessment of the CSF 2.0 for an organization. The tool is designed to conduct gap analysis of an organization's current profile against their target profile. The tool provides a metric/rating out of 10 that aligns to the four CSF 2.0 Tiers and charactieristics. Default values are set to 9.9 for all fields and will be manually changed as each respective control/safegaurd is assessed.
</t>
    </r>
    <r>
      <rPr>
        <u/>
        <sz val="14"/>
        <color rgb="FF000000"/>
        <rFont val="Arial"/>
        <family val="2"/>
      </rPr>
      <t>Conducting the Assessment</t>
    </r>
    <r>
      <rPr>
        <sz val="14"/>
        <color rgb="FF000000"/>
        <rFont val="Arial"/>
        <family val="2"/>
      </rPr>
      <t xml:space="preserve">:
1.) Save the excel spreadsheet as a new file or as a copy and work from the newly saved or copied version. 
2.) Navigate to the </t>
    </r>
    <r>
      <rPr>
        <b/>
        <sz val="14"/>
        <color rgb="FF000000"/>
        <rFont val="Arial"/>
        <family val="2"/>
      </rPr>
      <t>Dashboard</t>
    </r>
    <r>
      <rPr>
        <sz val="14"/>
        <color rgb="FF000000"/>
        <rFont val="Arial"/>
        <family val="2"/>
      </rPr>
      <t xml:space="preserve"> tab. The </t>
    </r>
    <r>
      <rPr>
        <b/>
        <sz val="14"/>
        <color rgb="FF000000"/>
        <rFont val="Arial"/>
        <family val="2"/>
      </rPr>
      <t>Dashboard</t>
    </r>
    <r>
      <rPr>
        <sz val="14"/>
        <color rgb="FF000000"/>
        <rFont val="Arial"/>
        <family val="2"/>
      </rPr>
      <t xml:space="preserve"> tab provides a summary of metrics for a given assessment. Enter in the information for the following cells: </t>
    </r>
    <r>
      <rPr>
        <b/>
        <sz val="14"/>
        <color rgb="FF000000"/>
        <rFont val="Arial"/>
        <family val="2"/>
      </rPr>
      <t>Organization</t>
    </r>
    <r>
      <rPr>
        <sz val="14"/>
        <color rgb="FF000000"/>
        <rFont val="Arial"/>
        <family val="2"/>
      </rPr>
      <t xml:space="preserve">, </t>
    </r>
    <r>
      <rPr>
        <b/>
        <sz val="14"/>
        <color rgb="FF000000"/>
        <rFont val="Arial"/>
        <family val="2"/>
      </rPr>
      <t>Assessment Date</t>
    </r>
    <r>
      <rPr>
        <sz val="14"/>
        <color rgb="FF000000"/>
        <rFont val="Arial"/>
        <family val="2"/>
      </rPr>
      <t xml:space="preserve">, and </t>
    </r>
    <r>
      <rPr>
        <b/>
        <sz val="14"/>
        <color rgb="FF000000"/>
        <rFont val="Arial"/>
        <family val="2"/>
      </rPr>
      <t>Assessment</t>
    </r>
    <r>
      <rPr>
        <sz val="14"/>
        <color rgb="FF000000"/>
        <rFont val="Arial"/>
        <family val="2"/>
      </rPr>
      <t xml:space="preserve">.
3.) Navigate to the </t>
    </r>
    <r>
      <rPr>
        <b/>
        <sz val="14"/>
        <color rgb="FF000000"/>
        <rFont val="Arial"/>
        <family val="2"/>
      </rPr>
      <t>Assessment</t>
    </r>
    <r>
      <rPr>
        <sz val="14"/>
        <color rgb="FF000000"/>
        <rFont val="Arial"/>
        <family val="2"/>
      </rPr>
      <t xml:space="preserve"> tab. Assess the organization's level of implementation for each sub-category and enter the rating value into the </t>
    </r>
    <r>
      <rPr>
        <b/>
        <sz val="14"/>
        <color rgb="FF000000"/>
        <rFont val="Arial"/>
        <family val="2"/>
      </rPr>
      <t>Current</t>
    </r>
    <r>
      <rPr>
        <sz val="14"/>
        <color rgb="FF000000"/>
        <rFont val="Arial"/>
        <family val="2"/>
      </rPr>
      <t xml:space="preserve"> column (</t>
    </r>
    <r>
      <rPr>
        <i/>
        <sz val="14"/>
        <color rgb="FF000000"/>
        <rFont val="Arial"/>
        <family val="2"/>
      </rPr>
      <t>column F</t>
    </r>
    <r>
      <rPr>
        <sz val="14"/>
        <color rgb="FF000000"/>
        <rFont val="Arial"/>
        <family val="2"/>
      </rPr>
      <t xml:space="preserve">). 9.9 is rarified air, 10 is not considered to be acheviable. These ratings factor into the data displayed in the </t>
    </r>
    <r>
      <rPr>
        <b/>
        <sz val="14"/>
        <color rgb="FF000000"/>
        <rFont val="Arial"/>
        <family val="2"/>
      </rPr>
      <t>Dashboard</t>
    </r>
    <r>
      <rPr>
        <sz val="14"/>
        <color rgb="FF000000"/>
        <rFont val="Arial"/>
        <family val="2"/>
      </rPr>
      <t xml:space="preserve"> tab.
</t>
    </r>
    <r>
      <rPr>
        <u/>
        <sz val="14"/>
        <color rgb="FF000000"/>
        <rFont val="Arial"/>
        <family val="2"/>
      </rPr>
      <t xml:space="preserve">Assess controls/safeguards by one or more of three methods: </t>
    </r>
    <r>
      <rPr>
        <b/>
        <u/>
        <sz val="14"/>
        <color rgb="FF000000"/>
        <rFont val="Arial"/>
        <family val="2"/>
      </rPr>
      <t>Examine</t>
    </r>
    <r>
      <rPr>
        <u/>
        <sz val="14"/>
        <color rgb="FF000000"/>
        <rFont val="Arial"/>
        <family val="2"/>
      </rPr>
      <t xml:space="preserve">, </t>
    </r>
    <r>
      <rPr>
        <b/>
        <u/>
        <sz val="14"/>
        <color rgb="FF000000"/>
        <rFont val="Arial"/>
        <family val="2"/>
      </rPr>
      <t>Interview</t>
    </r>
    <r>
      <rPr>
        <u/>
        <sz val="14"/>
        <color rgb="FF000000"/>
        <rFont val="Arial"/>
        <family val="2"/>
      </rPr>
      <t xml:space="preserve">, and/or </t>
    </r>
    <r>
      <rPr>
        <b/>
        <u/>
        <sz val="14"/>
        <color rgb="FF000000"/>
        <rFont val="Arial"/>
        <family val="2"/>
      </rPr>
      <t>Test</t>
    </r>
    <r>
      <rPr>
        <sz val="14"/>
        <color rgb="FF000000"/>
        <rFont val="Arial"/>
        <family val="2"/>
      </rPr>
      <t xml:space="preserve">.
• The </t>
    </r>
    <r>
      <rPr>
        <b/>
        <sz val="14"/>
        <color rgb="FF000000"/>
        <rFont val="Arial"/>
        <family val="2"/>
      </rPr>
      <t>examine method</t>
    </r>
    <r>
      <rPr>
        <sz val="14"/>
        <color rgb="FF000000"/>
        <rFont val="Arial"/>
        <family val="2"/>
      </rPr>
      <t xml:space="preserve"> is the process of reviewing, inspecting, observing, studying, or analyzing one or more assessment objects (i.e., specifications, mechanisms, or activities) to facilitate assessor understanding, achieve clarification, or obtain evidence.
• The </t>
    </r>
    <r>
      <rPr>
        <b/>
        <sz val="14"/>
        <color rgb="FF000000"/>
        <rFont val="Arial"/>
        <family val="2"/>
      </rPr>
      <t>interview method</t>
    </r>
    <r>
      <rPr>
        <sz val="14"/>
        <color rgb="FF000000"/>
        <rFont val="Arial"/>
        <family val="2"/>
      </rPr>
      <t xml:space="preserve"> is the process of holding discussions with individuals or groups of individuals within an organization to facilitate assessor understanding, achieve clarification, or obtain evidence.
• The </t>
    </r>
    <r>
      <rPr>
        <b/>
        <sz val="14"/>
        <color rgb="FF000000"/>
        <rFont val="Arial"/>
        <family val="2"/>
      </rPr>
      <t>test method</t>
    </r>
    <r>
      <rPr>
        <sz val="14"/>
        <color rgb="FF000000"/>
        <rFont val="Arial"/>
        <family val="2"/>
      </rPr>
      <t xml:space="preserve"> is the process of exercising one or more assessment objects (i.e.,
activities or mechanisms) under specified conditions to compare the actual state of the object to the desired state or expected behavior of the object. -source SP 800-53Ar5</t>
    </r>
  </si>
  <si>
    <t>Tier 4: 
Adaptive</t>
  </si>
  <si>
    <t>8.0 - 9.9</t>
  </si>
  <si>
    <t>Organization-wide approach to managing cybersecurity
Uses risk-informed policies, processes, and procedures to address potential cybersecurity events.
Adaptive cybersecurity pracitices based on previous and current activities, including lessons learned and predictive indicators.
Cybersecurity information is constantly shared throughout the organization and with  authorized third parties.</t>
  </si>
  <si>
    <t>Tier 3:
Repeatable</t>
  </si>
  <si>
    <t>6.0 - 7.9</t>
  </si>
  <si>
    <t xml:space="preserve">Risk management practices are formally approved and expressed as policy.
Risk-informed policies, processes, and procedures are defined, implemented as intended, and reviewed.
Consistent methods are in place to respond effectively to changes in risk.
Risk strategy is informed by the cybersecurity risks associated with its suppliers and the products and services it acquires and uses. Personnel formally act upon those risks through mechanisms such as written agreements to communicate baseline requirements, governance structures and policy implementation and monitoring.
</t>
  </si>
  <si>
    <t>Tier 2:
Risk-Informed</t>
  </si>
  <si>
    <t>3.0 - 5.9</t>
  </si>
  <si>
    <t>Risk management practices are approved by management but may not be established as organizationwide policy.
Consideration of cybersecurity in organizational objectives and programs may occur at some but not all levels of the organization.
Cybersecurity information is shared within the organization on an informal basis.
Aware of the cybersecurity risksassociated with its suppliers and the products and services it acquires and uses, but it does not act consistently or formally in response to those risks.</t>
  </si>
  <si>
    <t>Tier 1:
Partial</t>
  </si>
  <si>
    <t>0.0 - 2.9</t>
  </si>
  <si>
    <t>Application of the organizational cybersecurity risk strategy is managed in an ad hoc manner. 
Prioritization is ad hoc and not formally based on objectives or threat environment.
There is limited awareness of cybersecurity risks at the organizational level.
Generally unaware of the cybersecurity risks associated with its suppliers and the products and services it acquires and uses.</t>
  </si>
  <si>
    <t>CSF 2.0 Assessment Dashboard</t>
  </si>
  <si>
    <t>Organization</t>
  </si>
  <si>
    <t>Assessment Date</t>
  </si>
  <si>
    <t>Assessor</t>
  </si>
  <si>
    <t>Overall Rating:</t>
  </si>
  <si>
    <t>Function</t>
  </si>
  <si>
    <t>Delta</t>
  </si>
  <si>
    <t>Current Rating</t>
  </si>
  <si>
    <t>GOVERN (GV)</t>
  </si>
  <si>
    <t>N/A</t>
  </si>
  <si>
    <t>RECOVER (RC)</t>
  </si>
  <si>
    <t>Category</t>
  </si>
  <si>
    <t>Maturity</t>
  </si>
  <si>
    <t>Govern
(GV)</t>
  </si>
  <si>
    <t xml:space="preserve">Organizational Context </t>
  </si>
  <si>
    <t>GV.OC</t>
  </si>
  <si>
    <t xml:space="preserve">Roles, Responsibilities, and Authorities </t>
  </si>
  <si>
    <t>GV.RR</t>
  </si>
  <si>
    <t xml:space="preserve">Policy </t>
  </si>
  <si>
    <t>GV.PO</t>
  </si>
  <si>
    <t>Oversight</t>
  </si>
  <si>
    <t>GV.OV</t>
  </si>
  <si>
    <t>Cybersecurity Supply Chain Risk Management</t>
  </si>
  <si>
    <t>GV.SC</t>
  </si>
  <si>
    <t xml:space="preserve">Risk Management Strategy </t>
  </si>
  <si>
    <t>GV.RM</t>
  </si>
  <si>
    <t>Identify 
(ID)</t>
  </si>
  <si>
    <t>ID.AM</t>
  </si>
  <si>
    <t>ID.RA</t>
  </si>
  <si>
    <t>ID.IM</t>
  </si>
  <si>
    <t>Protect 
(PR)</t>
  </si>
  <si>
    <t>Identity Management, Authentication, and Access Control</t>
  </si>
  <si>
    <t>PR.AA</t>
  </si>
  <si>
    <t>PR.AT</t>
  </si>
  <si>
    <t>PR.DS</t>
  </si>
  <si>
    <t>Platform Security</t>
  </si>
  <si>
    <t>PR.PS</t>
  </si>
  <si>
    <t>Technology Infrastructure Resilience</t>
  </si>
  <si>
    <t>PR.IR</t>
  </si>
  <si>
    <t>Detect 
(DE)</t>
  </si>
  <si>
    <t>DE.AE</t>
  </si>
  <si>
    <t xml:space="preserve">Continuous Monitoring </t>
  </si>
  <si>
    <t>DE.CM</t>
  </si>
  <si>
    <t>Respond 
(RS)</t>
  </si>
  <si>
    <t xml:space="preserve">Incident Management </t>
  </si>
  <si>
    <t>RS.MA</t>
  </si>
  <si>
    <t>Incident Analysis</t>
  </si>
  <si>
    <t>RS.AN</t>
  </si>
  <si>
    <t>Incident Response Reporting and Communication</t>
  </si>
  <si>
    <t>RS.CO</t>
  </si>
  <si>
    <t>Incident Mitigation</t>
  </si>
  <si>
    <t>RS.MI</t>
  </si>
  <si>
    <t>Recover 
(RC)</t>
  </si>
  <si>
    <t xml:space="preserve">Incident Recovery Plan Execution </t>
  </si>
  <si>
    <t>RC.RP</t>
  </si>
  <si>
    <t>Incident Recovery Communication</t>
  </si>
  <si>
    <t>RC.CO</t>
  </si>
  <si>
    <t>August 2019
NIST CSF Self Assessent Maturity Dashboard</t>
  </si>
  <si>
    <t>Overall Maturity:</t>
  </si>
  <si>
    <t>Defined - Initial Implementation Started</t>
  </si>
  <si>
    <t>Defined - Partially Deployed</t>
  </si>
  <si>
    <t>Identify (ID)</t>
  </si>
  <si>
    <t>Asset Management (ID.AM)</t>
  </si>
  <si>
    <t>Business Environment (ID.BE)</t>
  </si>
  <si>
    <t>Governance (ID.GV)</t>
  </si>
  <si>
    <t>Risk Assessment (ID.RA)</t>
  </si>
  <si>
    <t>Risk Management Strategy (ID.RM)</t>
  </si>
  <si>
    <t>Supply Chain (ID.SC)</t>
  </si>
  <si>
    <t>Protect (PR)</t>
  </si>
  <si>
    <t>Access Control (PR.AC)</t>
  </si>
  <si>
    <t>Awareness and Training (PR.AT)</t>
  </si>
  <si>
    <t>Data Security (PR.DS)</t>
  </si>
  <si>
    <t>Information Protection Processes and Procedures (PR.IP)</t>
  </si>
  <si>
    <t>Maintenance (PR.MA)</t>
  </si>
  <si>
    <t>Protective Technology (PR.PT)</t>
  </si>
  <si>
    <t>Anomalies and Events (DE.AE)</t>
  </si>
  <si>
    <t>Security Continuous Monitoring (DE.CM)</t>
  </si>
  <si>
    <t>Detection Processes (DE.DP)</t>
  </si>
  <si>
    <t>Respond (RS)</t>
  </si>
  <si>
    <t>Response Planning (RS.RP)</t>
  </si>
  <si>
    <t>Communications (RS.CO)</t>
  </si>
  <si>
    <t>Analysis (RS.AN)</t>
  </si>
  <si>
    <t>Mitigation (RS.MI)</t>
  </si>
  <si>
    <t>Improvements (RS.IM)</t>
  </si>
  <si>
    <t>Recovery Planning (RC.RP)</t>
  </si>
  <si>
    <t>Improvements (RC.IM)</t>
  </si>
  <si>
    <t>Communications (RC.CO)</t>
  </si>
  <si>
    <t>#</t>
  </si>
  <si>
    <t>Sub Cat</t>
  </si>
  <si>
    <t>Sub Category Description</t>
  </si>
  <si>
    <t>Available Evidence</t>
  </si>
  <si>
    <t>Comments</t>
  </si>
  <si>
    <t>Owner</t>
  </si>
  <si>
    <t>GV.OC-01</t>
  </si>
  <si>
    <t>The organizational mission is understood and informs cybersecurity risk management</t>
  </si>
  <si>
    <t>PL-2: System Security and Privacy Plans
PL-7: Concept of Operations
PM-6: Measures of Performance
PM-9: Risk Management Strategy</t>
  </si>
  <si>
    <t>GV.OC-02</t>
  </si>
  <si>
    <t>Internal and external stakeholders are understood, and their needs and expectations regarding cybersecurity risk management are understood and considered</t>
  </si>
  <si>
    <t>RA-3: Risk Assessment
RA-7: Risk Response
PM-9: Risk Management Strategy</t>
  </si>
  <si>
    <t>GV.OC-03</t>
  </si>
  <si>
    <t>Legal, regulatory, and contractual requirements regarding cybersecurity - including privacy and civil liberties obligations - are understood and managed</t>
  </si>
  <si>
    <t>PL-4: Rules of Behavior
PM-8:Critical Infrastructure Plan</t>
  </si>
  <si>
    <t>GV.OC-04</t>
  </si>
  <si>
    <t>Critical objectives, capabilities, and services that external stakeholders depend on or expect from the organization are understood and communicated</t>
  </si>
  <si>
    <t>PL-2: System Security and Privacy Plans
PL-7: Concept of Operations
PM-6: Measures of Performance
RA-9: Criticality Analysis</t>
  </si>
  <si>
    <t>GV.OC-05</t>
  </si>
  <si>
    <t>Outcomes, capabilities, and services that the organization depends on are understood and communicated</t>
  </si>
  <si>
    <t>PL-2: System Security and Privacy Plans
PL-7: Concept of Operations
PM-6: Measures of Performance</t>
  </si>
  <si>
    <t>GV.RM-01</t>
  </si>
  <si>
    <t>Risk management objectives are established and agreed to by organizational stakeholders</t>
  </si>
  <si>
    <t>GV.RM-02</t>
  </si>
  <si>
    <t>Risk appetite and risk tolerance statements are established, communicated, and maintained</t>
  </si>
  <si>
    <t>GV.RM-03</t>
  </si>
  <si>
    <t>Cybersecurity risk management activities and outcomes are included in enterprise risk management processes</t>
  </si>
  <si>
    <t>RA-3: Risk Assessment
RA-7: Risk Response
PM-9: Risk Management Strategy
PM-29: Risk Management Program Leadership Roles</t>
  </si>
  <si>
    <t>GV.RM-04</t>
  </si>
  <si>
    <t>Strategic direction that describes appropriate risk response options is established and communicated</t>
  </si>
  <si>
    <t>GV.RM-05</t>
  </si>
  <si>
    <t>Lines of communication across the organization are established for cybersecurity risks, including risks from suppliers and other third parties</t>
  </si>
  <si>
    <t>RA-3: Risk Assessment
RA-3(1): Supply Chain Risk Assessment
RA-7: Risk Response
PM-9: Risk Management Strategy
PM-29: Risk Management Program Leadership Roles</t>
  </si>
  <si>
    <t>GV.RM-06</t>
  </si>
  <si>
    <t>A standardized method for calculating, documenting, categorizing, and prioritizing cybersecurity risks is established and communicated</t>
  </si>
  <si>
    <t>GV.RM-07</t>
  </si>
  <si>
    <t>Strategic opportunities (i.e., positive risks) are characterized and are included in organizational cybersecurity risk discussions</t>
  </si>
  <si>
    <t>GV.RR-01</t>
  </si>
  <si>
    <t>Organizational leadership is responsible and accountable for cybersecurity risk and fosters a culture that is risk-aware, ethical, and continually improving</t>
  </si>
  <si>
    <t>AT-2: Literacy Training and Awareness
AT-3: Role Baeed Training
AT-6: Training Feedback
RA-3: Risk Assessment
RA-7: Risk Response
PM-9: Risk Management Strategy
PM-29: Risk Management Program Leadership Roles</t>
  </si>
  <si>
    <t>GV.RR-02</t>
  </si>
  <si>
    <t>Roles, responsibilities, and authorities related to cybersecurity risk management are established, communicated, understood, and enforced</t>
  </si>
  <si>
    <t>PL-2: System Security and Privacy Plans
PM-9: Risk Management Strategy</t>
  </si>
  <si>
    <t>GV.RR-03</t>
  </si>
  <si>
    <t>Adequate resources are allocated commensurate with the cybersecurity risk strategy, roles, responsibilities, and policies</t>
  </si>
  <si>
    <t>PL-2: System Security and Privacy Plans
PM-3: Information Security and Privacy Resources
PM-6: Measures of Performance
PM-9: Risk Management Strategy
PM-14: Testing, Training, and Monitoring</t>
  </si>
  <si>
    <t>GV.RR-04</t>
  </si>
  <si>
    <t>Cybersecurity is included in human resources practices</t>
  </si>
  <si>
    <t>PS-3: Personnel Screening
PS-4: Pesonnel Termination
PS-5: Personnel Transfer</t>
  </si>
  <si>
    <t>GV.PO-01</t>
  </si>
  <si>
    <t>Policy for managing cybersecurity risks is established based on organizational context, cybersecurity strategy, and priorities and is communicated and enforced</t>
  </si>
  <si>
    <t>CA-2: Control Assessments
PL-2: System Security and Privacy Plans
PL-7: Concept of Operations
PM-6: Measures of Performance
PM-9: Risk Management Strategy</t>
  </si>
  <si>
    <t>GV.PO-02</t>
  </si>
  <si>
    <t>Policy for managing cybersecurity risks is reviewed, updated, communicated, and enforced to reflect changes in requirements, threats, technology, and organizational mission</t>
  </si>
  <si>
    <t>GV.OV-01</t>
  </si>
  <si>
    <t>Cybersecurity risk management strategy outcomes are reviewed to inform and adjust strategy and direction</t>
  </si>
  <si>
    <t>GV.OV-02</t>
  </si>
  <si>
    <t>The cybersecurity risk management strategy is reviewed and adjusted to ensure coverage of organizational requirements and risks</t>
  </si>
  <si>
    <t>GV.OV-03</t>
  </si>
  <si>
    <t>Organizational cybersecurity risk management performance is evaluated and reviewed for adjustments needed</t>
  </si>
  <si>
    <t>GV.SC-01</t>
  </si>
  <si>
    <t>A cybersecurity supply chain risk management program, strategy, objectives, policies, and processes are established and agreed to by organizational stakeholders</t>
  </si>
  <si>
    <t>GV.SC-02</t>
  </si>
  <si>
    <t>Cybersecurity roles and responsibilities for suppliers, customers, and partners are established, communicated, and coordinated internally and externally</t>
  </si>
  <si>
    <t>GV.SC-03</t>
  </si>
  <si>
    <t>Cybersecurity supply chain risk management is integrated into cybersecurity and enterprise risk management, risk assessment, and improvement processes</t>
  </si>
  <si>
    <t>GV.SC-04</t>
  </si>
  <si>
    <t>Suppliers are known and prioritized by criticality</t>
  </si>
  <si>
    <t>GV.SC-05</t>
  </si>
  <si>
    <t>Requirements to address cybersecurity risks in supply chains are established, prioritized, and integrated into contracts and other types of agreements with suppliers and other relevant third parties</t>
  </si>
  <si>
    <t>GV.SC-06</t>
  </si>
  <si>
    <t>Planning and due diligence are performed to reduce risks before entering into formal supplier or other third-party relationships</t>
  </si>
  <si>
    <t>GV.SC-07</t>
  </si>
  <si>
    <t>The risks posed by a supplier, their products and services, and other third parties are understood, recorded, prioritized, assessed, responded to, and monitored over the course of the relationship</t>
  </si>
  <si>
    <t>GV.SC-08</t>
  </si>
  <si>
    <t>Relevant suppliers and other third parties are included in incident planning, response, and recovery activities</t>
  </si>
  <si>
    <t>GV.SC-09</t>
  </si>
  <si>
    <t>Supply chain security practices are integrated into cybersecurity and enterprise risk management programs, and their performance is monitored throughout the technology product and service life cycle</t>
  </si>
  <si>
    <t>GV.SC-10</t>
  </si>
  <si>
    <t>Cybersecurity supply chain risk management plans include provisions for activities that occur after the conclusion of a partnership or service agreement</t>
  </si>
  <si>
    <t>ID.AM-1</t>
  </si>
  <si>
    <t>Physical devices and systems within the organization are inventoried</t>
  </si>
  <si>
    <t>ID.AM-2</t>
  </si>
  <si>
    <t>Software platforms and applications within the organization are inventoried</t>
  </si>
  <si>
    <t>ID.AM-3</t>
  </si>
  <si>
    <t>Organizational communication and data flows are mapped</t>
  </si>
  <si>
    <t>ID.AM-4</t>
  </si>
  <si>
    <t>External information systems are catalogued</t>
  </si>
  <si>
    <t>ID.AM-5</t>
  </si>
  <si>
    <t>Resources (e.g., hardware, devices, data, time, personnel, and software) are prioritized based on their classification, criticality, and business value</t>
  </si>
  <si>
    <t>ID.AM-07</t>
  </si>
  <si>
    <t>Inventories of data and corresponding metadata for designated data types are maintained</t>
  </si>
  <si>
    <t>ID.AM-08</t>
  </si>
  <si>
    <t>Systems, hardware, software, services, and data are managed throughout their life cycles</t>
  </si>
  <si>
    <t>ID.RA-1</t>
  </si>
  <si>
    <t>Asset vulnerabilities are identified and documented</t>
  </si>
  <si>
    <t>RA-5: Vulerability Monitoring and Scanning</t>
  </si>
  <si>
    <t>ID.RA-2</t>
  </si>
  <si>
    <t>Cyber threat intelligence is received from information sharing forums and sources</t>
  </si>
  <si>
    <t>ID.RA-3</t>
  </si>
  <si>
    <t>Threats, both internal and external, are identified and documented</t>
  </si>
  <si>
    <t>ID.RA-4</t>
  </si>
  <si>
    <t>Potential business impacts and likelihoods are identified</t>
  </si>
  <si>
    <t>ID.RA-5</t>
  </si>
  <si>
    <t>Threats, vulnerabilities, likelihoods, and impacts are used to determine risk</t>
  </si>
  <si>
    <t>ID.RA-6</t>
  </si>
  <si>
    <t>Risk responses are identified and prioritized</t>
  </si>
  <si>
    <t>ID.RA-07</t>
  </si>
  <si>
    <t>Changes and exceptions are managed, assessed for risk impact, recorded, and tracked</t>
  </si>
  <si>
    <t>ID.RA-08</t>
  </si>
  <si>
    <t>Processes for receiving, analyzing, and responding to vulnerability disclosures are established</t>
  </si>
  <si>
    <t>ID.RA-09</t>
  </si>
  <si>
    <t>The authenticity and integrity of hardware and software are assessed prior to acquisition and use</t>
  </si>
  <si>
    <t>ID.RA-10</t>
  </si>
  <si>
    <t>Critical suppliers are assessed prior to acquisition</t>
  </si>
  <si>
    <t>ID.IM-01</t>
  </si>
  <si>
    <t>Improvements are identified from evaluations</t>
  </si>
  <si>
    <t>ID.IM-02</t>
  </si>
  <si>
    <t>Improvements are identified from security tests and exercises, including those done in coordination with suppliers and relevant third parties</t>
  </si>
  <si>
    <t>ID.IM-03</t>
  </si>
  <si>
    <t>Improvements are identified from execution of operational processes, procedures, and activities</t>
  </si>
  <si>
    <t>ID.IM-04</t>
  </si>
  <si>
    <t>Incident response plans and other cybersecurity plans that affect operations are established, communicated, maintained, and improved</t>
  </si>
  <si>
    <t>PR.AA-01</t>
  </si>
  <si>
    <t>Identities and credentials for authorized users, services, and hardware are managed by the organization</t>
  </si>
  <si>
    <t>AC-2: Account Management
AC-2 (7):Privileged User Accounts
AC-6: Least Privilege</t>
  </si>
  <si>
    <t>PR.AA-02</t>
  </si>
  <si>
    <t>Identities are proofed and bound to credentials based on the context of interactions</t>
  </si>
  <si>
    <t>PR.AA-03</t>
  </si>
  <si>
    <t>Users, services, and hardware are authenticated</t>
  </si>
  <si>
    <t>PR.AA-04</t>
  </si>
  <si>
    <t>Identity assertions are protected, conveyed, and verified</t>
  </si>
  <si>
    <t>PR.AA-05</t>
  </si>
  <si>
    <t>Access permissions, entitlements, and authorizations are defined in a policy, managed, enforced, and reviewed, and incorporate the principles of least privilege and separation of duties</t>
  </si>
  <si>
    <t>AC-1: Access Control Policy and Procedures
AC-2: Account Management
AC-3: Access Enforcement
AC-5: Separation of Duties
AC-6: Least Privilege (E.16)</t>
  </si>
  <si>
    <t>PR.AA-06</t>
  </si>
  <si>
    <t>Physical access to assets is managed, monitored, and enforced commensurate with risk</t>
  </si>
  <si>
    <t>PR.AT-01</t>
  </si>
  <si>
    <t>Personnel are provided with awareness and training so that they possess the knowledge and skills to perform general tasks with cybersecurity risks in mind</t>
  </si>
  <si>
    <t>AT-2: Literacy Training and Awareness</t>
  </si>
  <si>
    <t>PR.AT-02</t>
  </si>
  <si>
    <t>Individuals in specialized roles are provided with awareness and training so that they possess the knowledge and skills to perform relevant tasks with cybersecurity risks in mind</t>
  </si>
  <si>
    <t>AT-3: Role Based Training</t>
  </si>
  <si>
    <t>PR.DS-01</t>
  </si>
  <si>
    <t>The confidentiality, integrity, and availability of data-at-rest are protected</t>
  </si>
  <si>
    <t>SC-13: Cryptographic Protection
SC-28: Protection of Information at Rest</t>
  </si>
  <si>
    <t>PR.DS-02</t>
  </si>
  <si>
    <t>The confidentiality, integrity, and availability of data-in-transit are protected</t>
  </si>
  <si>
    <t>SC-7: Boundary Protection
SC-8: Transmission Confidentiality and Integrity
SC-13: Cryptographic Protection</t>
  </si>
  <si>
    <t>PR.DS-10</t>
  </si>
  <si>
    <t>The confidentiality, integrity, and availability of data-in-use are protected</t>
  </si>
  <si>
    <t>SC-4: Information in Shared System Resources
SC-6: Resource Availability
SC-7: Boundary Protection
SC-13: Cryprographic Protection</t>
  </si>
  <si>
    <t>PR.DS-11</t>
  </si>
  <si>
    <t>Backups of data are created, protected, maintained, and tested</t>
  </si>
  <si>
    <t>CP:9: System Backup
CP-9 (1): System Backup Testing for Reliability
CP-9 (2): System Backup Testing for Sampling
CP-9 (3): System Backup Separate Storage for Critical Information</t>
  </si>
  <si>
    <t>PR.PS-01</t>
  </si>
  <si>
    <t>Configuration management practices are established and applied</t>
  </si>
  <si>
    <t>CM-1: Configuration Management Policies and Procedures
CM-2: Baseline Configuration
CM-3: Configuration Change Control
CM-4: Impact Analysis
CM-7: Least Functionality (E.14)</t>
  </si>
  <si>
    <t>PR.PS-02</t>
  </si>
  <si>
    <t>Software is maintained, replaced, and removed commensurate with risk</t>
  </si>
  <si>
    <t>CM-8: System Component Inventory
CM-8(1): System Component Inventory Updates During Installation and Removal
CM-8(6): System Component Inventory Assessed Configurations and Approved Deviations</t>
  </si>
  <si>
    <t>PR.PS-03</t>
  </si>
  <si>
    <t>Hardware is maintained, replaced, and removed commensurate with risk</t>
  </si>
  <si>
    <t>CM-8: System Component Inventory
CM-8 (1): System Component Inventory Updates During Installation and Removal
CM-8 (6): System Component Inventory Assessed Configurations and Approved Deviations</t>
  </si>
  <si>
    <t>PR.PS-04</t>
  </si>
  <si>
    <t>Log records are generated and made available for continuous monitoring</t>
  </si>
  <si>
    <t>PR.PS-05</t>
  </si>
  <si>
    <t>Installation and execution of unauthorized software are prevented</t>
  </si>
  <si>
    <t>SI-7: Software, Firmware, and Information Integrity
SI-7 (5): Software, Firmware, and Information Integrity Automated Response to Integrity Violations</t>
  </si>
  <si>
    <t>PR.PS-06</t>
  </si>
  <si>
    <t>Secure software development practices are integrated, and their performance is monitored throughout the software development life cycle</t>
  </si>
  <si>
    <t>PR.IR-01</t>
  </si>
  <si>
    <t>Networks and environments are protected from unauthorized logical access and usage</t>
  </si>
  <si>
    <t>AC-3: Access Enforcement
SC-7: Boundary Protection</t>
  </si>
  <si>
    <t>PR.IR-02</t>
  </si>
  <si>
    <t>The organization's technology assets are protected from environmental threats</t>
  </si>
  <si>
    <t>PR.IR-03</t>
  </si>
  <si>
    <t>Mechanisms are implemented to achieve resilience requirements in normal and adverse situations</t>
  </si>
  <si>
    <t>PR.IR-04</t>
  </si>
  <si>
    <t>Adequate resource capacity to ensure availability is maintained</t>
  </si>
  <si>
    <t>Awarness &amp; Training (PR.AT)</t>
  </si>
  <si>
    <t>PR.AT-1</t>
  </si>
  <si>
    <t>All users are informed and trained</t>
  </si>
  <si>
    <t>PR.AT-2</t>
  </si>
  <si>
    <t>Privileged users understand their roles and responsibilities</t>
  </si>
  <si>
    <t>PR.DS-1</t>
  </si>
  <si>
    <t>Data-at-rest is protected</t>
  </si>
  <si>
    <t>PR.DS-2</t>
  </si>
  <si>
    <t>Data-in-transit is protected</t>
  </si>
  <si>
    <t>Detect (DE)</t>
  </si>
  <si>
    <t>DE.AE-2</t>
  </si>
  <si>
    <t>Detected events are analyzed to understand attack targets and methods</t>
  </si>
  <si>
    <t>DE.AE-3</t>
  </si>
  <si>
    <t>Event data are collected and correlated from multiple sources and sensors</t>
  </si>
  <si>
    <t>DE.AE-4</t>
  </si>
  <si>
    <t>Impact of events is determined</t>
  </si>
  <si>
    <t>DE.AE-06</t>
  </si>
  <si>
    <t>Information on adverse events is provided to authorized staff and tools</t>
  </si>
  <si>
    <t>DE.AE-07</t>
  </si>
  <si>
    <t>Cyber threat intelligence and other contextual information are integrated into the analysis</t>
  </si>
  <si>
    <t>DE.AE-08</t>
  </si>
  <si>
    <t>Incidents are declared when adverse events meet the defined incident criteria</t>
  </si>
  <si>
    <t>DE.CM-1</t>
  </si>
  <si>
    <t>The network is monitored to detect potential cybersecurity events</t>
  </si>
  <si>
    <t>DE.CM-2</t>
  </si>
  <si>
    <t>The physical environment is monitored to detect potential cybersecurity events</t>
  </si>
  <si>
    <t>DE.CM-3</t>
  </si>
  <si>
    <t>Personnel activity is monitored to detect potential cybersecurity events</t>
  </si>
  <si>
    <t>DE.CM-06</t>
  </si>
  <si>
    <t>External service provider activities and services are monitored to find potentially adverse events</t>
  </si>
  <si>
    <t>DE.CM-09</t>
  </si>
  <si>
    <t>Computing hardware and software, runtime environments, and their data are monitored to find potentially adverse events</t>
  </si>
  <si>
    <t>RS.MA-01</t>
  </si>
  <si>
    <t>The incident response plan is executed in coordination with relevant third parties once an incident is declared</t>
  </si>
  <si>
    <t>RS.MA-02</t>
  </si>
  <si>
    <t>Incident reports are triaged and validated</t>
  </si>
  <si>
    <t>RS.MA-03</t>
  </si>
  <si>
    <t>Incidents are categorized and prioritized</t>
  </si>
  <si>
    <t>RS.MA-04</t>
  </si>
  <si>
    <t>Incidents are escalated or elevated as needed</t>
  </si>
  <si>
    <t>RS.MA-05</t>
  </si>
  <si>
    <t>The criteria for initiating incident recovery are applied</t>
  </si>
  <si>
    <t>RS.AN-3</t>
  </si>
  <si>
    <t>Forensics are performed</t>
  </si>
  <si>
    <t>RS.AN-06</t>
  </si>
  <si>
    <t>Actions performed during an investigation are recorded, and the records' integrity and provenance are preserved</t>
  </si>
  <si>
    <t>RS.AN-07</t>
  </si>
  <si>
    <t>Incident data and metadata are collected, and their integrity and provenance are preserved</t>
  </si>
  <si>
    <t>RS.AN-08</t>
  </si>
  <si>
    <t>An incident's magnitude is estimated and validated</t>
  </si>
  <si>
    <t>RS.CO-2</t>
  </si>
  <si>
    <t>Incidents are reported consistent with established criteria</t>
  </si>
  <si>
    <t>RS.CO-3</t>
  </si>
  <si>
    <t>Information is shared consistent with response plans</t>
  </si>
  <si>
    <t>RS.MI-1</t>
  </si>
  <si>
    <t>Incidents are contained</t>
  </si>
  <si>
    <t>RS.MI-2</t>
  </si>
  <si>
    <t>Incidents are mitigated</t>
  </si>
  <si>
    <t>Recover (RC)</t>
  </si>
  <si>
    <t>RC.CO-3</t>
  </si>
  <si>
    <t>Recovery activities are communicated to internal and external stakeholders as well as executive and management teams</t>
  </si>
  <si>
    <t>RC.CO-04</t>
  </si>
  <si>
    <t>Public updates on incident recovery are shared using approved methods and messaging</t>
  </si>
  <si>
    <t>RC.RP-1</t>
  </si>
  <si>
    <t>Recovery plan is executed during or after a cybersecurity incident</t>
  </si>
  <si>
    <t>RC.RP-02</t>
  </si>
  <si>
    <t>Recovery actions are selected, scoped, prioritized, and performed</t>
  </si>
  <si>
    <t>RC.RP-03</t>
  </si>
  <si>
    <t>The integrity of backups and other restoration assets is verified before using them for restoration</t>
  </si>
  <si>
    <t>RC.RP-04</t>
  </si>
  <si>
    <t>Critical mission functions and cybersecurity risk management are considered to establish post-incident operational norms</t>
  </si>
  <si>
    <t>RC.RP-05</t>
  </si>
  <si>
    <t>The integrity of restored assets is verified, systems and services are restored, and normal operating status is confirmed</t>
  </si>
  <si>
    <t>RC.RP-06</t>
  </si>
  <si>
    <t>The end of incident recovery is declared based on criteria, and incident-related documentation is completed</t>
  </si>
  <si>
    <t>Related Controls &amp; References</t>
  </si>
  <si>
    <t>V 1.0 - 08-28-2025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</si>
</sst>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m\ dd\ yyyy;@"/>
    <numFmt numFmtId="166" formatCode="&quot;(&quot;@&quot;)&quot;"/>
  </numFmts>
  <fonts count="43" x14ac:knownFonts="1">
    <font>
      <sz val="12"/>
      <color theme="1"/>
      <name val="Corbel"/>
      <family val="2"/>
      <scheme val="minor"/>
    </font>
    <font>
      <sz val="12"/>
      <color theme="0"/>
      <name val="Corbel"/>
      <family val="2"/>
      <scheme val="minor"/>
    </font>
    <font>
      <sz val="16"/>
      <color theme="1"/>
      <name val="Corbel"/>
      <family val="2"/>
      <scheme val="minor"/>
    </font>
    <font>
      <sz val="20"/>
      <color theme="1"/>
      <name val="Corbel"/>
      <family val="2"/>
      <scheme val="minor"/>
    </font>
    <font>
      <sz val="22"/>
      <color theme="0"/>
      <name val="Corbel"/>
      <family val="2"/>
      <scheme val="minor"/>
    </font>
    <font>
      <sz val="20"/>
      <color theme="0"/>
      <name val="Corbel"/>
      <family val="2"/>
      <scheme val="minor"/>
    </font>
    <font>
      <b/>
      <sz val="16"/>
      <color theme="0"/>
      <name val="Corbel"/>
      <family val="2"/>
      <scheme val="minor"/>
    </font>
    <font>
      <b/>
      <sz val="16"/>
      <color theme="1"/>
      <name val="Corbel"/>
      <family val="2"/>
      <scheme val="minor"/>
    </font>
    <font>
      <b/>
      <sz val="12"/>
      <color theme="1"/>
      <name val="Corbel"/>
      <family val="2"/>
      <scheme val="minor"/>
    </font>
    <font>
      <sz val="10"/>
      <color theme="1"/>
      <name val="Arial"/>
      <family val="2"/>
    </font>
    <font>
      <sz val="10"/>
      <name val="Arial"/>
      <family val="2"/>
    </font>
    <font>
      <sz val="10"/>
      <color theme="1"/>
      <name val="Corbel"/>
      <family val="2"/>
      <scheme val="minor"/>
    </font>
    <font>
      <b/>
      <sz val="11"/>
      <color theme="1"/>
      <name val="Corbel"/>
      <family val="2"/>
      <scheme val="minor"/>
    </font>
    <font>
      <sz val="11"/>
      <color theme="3"/>
      <name val="Corbel"/>
      <family val="2"/>
      <scheme val="minor"/>
    </font>
    <font>
      <sz val="9"/>
      <color theme="1"/>
      <name val="Arial"/>
      <family val="2"/>
    </font>
    <font>
      <sz val="9"/>
      <color theme="1"/>
      <name val="Corbel"/>
      <family val="2"/>
      <scheme val="minor"/>
    </font>
    <font>
      <sz val="10"/>
      <color rgb="FF000000"/>
      <name val="Corbel"/>
      <family val="2"/>
    </font>
    <font>
      <sz val="12"/>
      <name val="Corbel"/>
      <family val="2"/>
      <scheme val="minor"/>
    </font>
    <font>
      <b/>
      <sz val="12"/>
      <color theme="0"/>
      <name val="Corbel"/>
      <family val="2"/>
      <scheme val="minor"/>
    </font>
    <font>
      <sz val="9"/>
      <color indexed="81"/>
      <name val="Tahoma"/>
      <family val="2"/>
    </font>
    <font>
      <b/>
      <sz val="9"/>
      <color indexed="81"/>
      <name val="Tahoma"/>
      <family val="2"/>
    </font>
    <font>
      <b/>
      <u/>
      <sz val="9"/>
      <color indexed="81"/>
      <name val="Tahoma"/>
      <family val="2"/>
    </font>
    <font>
      <u/>
      <sz val="9"/>
      <color indexed="81"/>
      <name val="Tahoma"/>
      <family val="2"/>
    </font>
    <font>
      <i/>
      <sz val="12"/>
      <color theme="1"/>
      <name val="Corbel"/>
      <family val="2"/>
      <scheme val="minor"/>
    </font>
    <font>
      <b/>
      <i/>
      <sz val="9"/>
      <color theme="1"/>
      <name val="Arial"/>
      <family val="2"/>
    </font>
    <font>
      <sz val="9"/>
      <color rgb="FF000000"/>
      <name val="Arial"/>
      <family val="2"/>
    </font>
    <font>
      <sz val="12"/>
      <color theme="1"/>
      <name val="Arial"/>
      <family val="2"/>
    </font>
    <font>
      <sz val="14"/>
      <color rgb="FF000000"/>
      <name val="Arial"/>
      <family val="2"/>
    </font>
    <font>
      <sz val="14"/>
      <color theme="1"/>
      <name val="Arial"/>
      <family val="2"/>
    </font>
    <font>
      <u/>
      <sz val="14"/>
      <color rgb="FF000000"/>
      <name val="Arial"/>
      <family val="2"/>
    </font>
    <font>
      <b/>
      <sz val="14"/>
      <color rgb="FF000000"/>
      <name val="Arial"/>
      <family val="2"/>
    </font>
    <font>
      <i/>
      <sz val="14"/>
      <color rgb="FF000000"/>
      <name val="Arial"/>
      <family val="2"/>
    </font>
    <font>
      <b/>
      <u/>
      <sz val="14"/>
      <color rgb="FF000000"/>
      <name val="Arial"/>
      <family val="2"/>
    </font>
    <font>
      <b/>
      <sz val="16"/>
      <color theme="1"/>
      <name val="Arial"/>
      <family val="2"/>
    </font>
    <font>
      <sz val="16"/>
      <color rgb="FF000000"/>
      <name val="Arial"/>
      <family val="2"/>
    </font>
    <font>
      <sz val="13"/>
      <color theme="1"/>
      <name val="Arial"/>
      <family val="2"/>
    </font>
    <font>
      <sz val="8"/>
      <name val="Corbel"/>
      <family val="2"/>
      <scheme val="minor"/>
    </font>
    <font>
      <b/>
      <sz val="16"/>
      <color theme="0"/>
      <name val="Arial"/>
      <family val="2"/>
    </font>
    <font>
      <sz val="13"/>
      <color theme="1"/>
      <name val="Corbel"/>
      <family val="2"/>
      <scheme val="minor"/>
    </font>
    <font>
      <b/>
      <sz val="13"/>
      <color theme="1"/>
      <name val="Corbel"/>
      <family val="2"/>
      <scheme val="minor"/>
    </font>
    <font>
      <sz val="11"/>
      <color indexed="81"/>
      <name val="Times New Roman"/>
      <family val="1"/>
    </font>
    <font>
      <sz val="11"/>
      <color indexed="81"/>
      <name val="Tahoma"/>
      <family val="2"/>
    </font>
    <font>
      <sz val="8"/>
      <color theme="1"/>
      <name val="Aptos"/>
      <family val="2"/>
    </font>
  </fonts>
  <fills count="29">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1"/>
        <bgColor indexed="64"/>
      </patternFill>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4.9989318521683403E-2"/>
        <bgColor theme="8" tint="0.79998168889431442"/>
      </patternFill>
    </fill>
    <fill>
      <patternFill patternType="solid">
        <fgColor rgb="FFE6EEF0"/>
        <bgColor rgb="FFE6EEF0"/>
      </patternFill>
    </fill>
    <fill>
      <patternFill patternType="solid">
        <fgColor theme="0" tint="-0.34998626667073579"/>
        <bgColor indexed="64"/>
      </patternFill>
    </fill>
    <fill>
      <patternFill patternType="solid">
        <fgColor theme="2" tint="-0.249977111117893"/>
        <bgColor indexed="64"/>
      </patternFill>
    </fill>
    <fill>
      <patternFill patternType="solid">
        <fgColor rgb="FF9EFF9E"/>
        <bgColor indexed="64"/>
      </patternFill>
    </fill>
    <fill>
      <patternFill patternType="solid">
        <fgColor rgb="FFFFB854"/>
        <bgColor indexed="64"/>
      </patternFill>
    </fill>
    <fill>
      <patternFill patternType="solid">
        <fgColor rgb="FF49A8E3"/>
        <bgColor indexed="64"/>
      </patternFill>
    </fill>
    <fill>
      <patternFill patternType="solid">
        <fgColor rgb="FF196B24"/>
        <bgColor indexed="64"/>
      </patternFill>
    </fill>
    <fill>
      <patternFill patternType="solid">
        <fgColor rgb="FF4EA72E"/>
        <bgColor indexed="64"/>
      </patternFill>
    </fill>
    <fill>
      <patternFill patternType="solid">
        <fgColor rgb="FF156082"/>
        <bgColor indexed="64"/>
      </patternFill>
    </fill>
    <fill>
      <patternFill patternType="solid">
        <fgColor rgb="FFE97132"/>
        <bgColor indexed="64"/>
      </patternFill>
    </fill>
    <fill>
      <patternFill patternType="solid">
        <fgColor theme="9" tint="0.79998168889431442"/>
        <bgColor indexed="64"/>
      </patternFill>
    </fill>
    <fill>
      <patternFill patternType="solid">
        <fgColor theme="9" tint="0.79998168889431442"/>
        <bgColor theme="8" tint="0.79998168889431442"/>
      </patternFill>
    </fill>
    <fill>
      <patternFill patternType="solid">
        <fgColor theme="9" tint="0.79998168889431442"/>
        <bgColor rgb="FFE6EEF0"/>
      </patternFill>
    </fill>
    <fill>
      <patternFill patternType="solid">
        <fgColor theme="9" tint="0.39997558519241921"/>
        <bgColor indexed="64"/>
      </patternFill>
    </fill>
    <fill>
      <patternFill patternType="solid">
        <fgColor rgb="FF14C23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right>
      <top style="thin">
        <color indexed="64"/>
      </top>
      <bottom style="thin">
        <color indexed="64"/>
      </bottom>
      <diagonal/>
    </border>
    <border>
      <left style="medium">
        <color indexed="64"/>
      </left>
      <right style="thin">
        <color indexed="64"/>
      </right>
      <top/>
      <bottom/>
      <diagonal/>
    </border>
    <border>
      <left style="medium">
        <color theme="1"/>
      </left>
      <right/>
      <top style="medium">
        <color theme="1"/>
      </top>
      <bottom/>
      <diagonal/>
    </border>
    <border>
      <left/>
      <right/>
      <top style="medium">
        <color theme="1"/>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1"/>
      </left>
      <right/>
      <top/>
      <bottom/>
      <diagonal/>
    </border>
    <border>
      <left/>
      <right style="medium">
        <color indexed="64"/>
      </right>
      <top/>
      <bottom/>
      <diagonal/>
    </border>
    <border>
      <left style="thin">
        <color theme="0"/>
      </left>
      <right style="thin">
        <color indexed="64"/>
      </right>
      <top style="medium">
        <color indexed="64"/>
      </top>
      <bottom style="thin">
        <color indexed="64"/>
      </bottom>
      <diagonal/>
    </border>
    <border>
      <left style="thin">
        <color theme="0"/>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style="thick">
        <color rgb="FF000000"/>
      </bottom>
      <diagonal/>
    </border>
    <border>
      <left style="thick">
        <color rgb="FF000000"/>
      </left>
      <right/>
      <top style="thick">
        <color rgb="FF000000"/>
      </top>
      <bottom/>
      <diagonal/>
    </border>
    <border>
      <left style="thick">
        <color rgb="FF000000"/>
      </left>
      <right/>
      <top/>
      <bottom/>
      <diagonal/>
    </border>
    <border>
      <left style="thick">
        <color rgb="FF000000"/>
      </left>
      <right style="thick">
        <color rgb="FF000000"/>
      </right>
      <top/>
      <bottom/>
      <diagonal/>
    </border>
    <border>
      <left/>
      <right style="medium">
        <color indexed="64"/>
      </right>
      <top style="medium">
        <color theme="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indexed="64"/>
      </left>
      <right style="medium">
        <color indexed="64"/>
      </right>
      <top style="thin">
        <color indexed="64"/>
      </top>
      <bottom style="medium">
        <color theme="9" tint="-0.499984740745262"/>
      </bottom>
      <diagonal/>
    </border>
    <border>
      <left/>
      <right style="thin">
        <color theme="0"/>
      </right>
      <top/>
      <bottom style="thin">
        <color indexed="64"/>
      </bottom>
      <diagonal/>
    </border>
    <border>
      <left style="thin">
        <color indexed="64"/>
      </left>
      <right/>
      <top style="thin">
        <color indexed="64"/>
      </top>
      <bottom style="medium">
        <color theme="9" tint="-0.499984740745262"/>
      </bottom>
      <diagonal/>
    </border>
    <border>
      <left/>
      <right/>
      <top style="thin">
        <color indexed="64"/>
      </top>
      <bottom style="medium">
        <color theme="9" tint="-0.499984740745262"/>
      </bottom>
      <diagonal/>
    </border>
    <border>
      <left/>
      <right style="thin">
        <color theme="0"/>
      </right>
      <top style="thin">
        <color indexed="64"/>
      </top>
      <bottom style="medium">
        <color theme="9" tint="-0.499984740745262"/>
      </bottom>
      <diagonal/>
    </border>
    <border>
      <left style="thin">
        <color theme="0"/>
      </left>
      <right style="thin">
        <color indexed="64"/>
      </right>
      <top style="thin">
        <color indexed="64"/>
      </top>
      <bottom style="medium">
        <color theme="9" tint="-0.499984740745262"/>
      </bottom>
      <diagonal/>
    </border>
    <border>
      <left style="thin">
        <color indexed="64"/>
      </left>
      <right style="thin">
        <color indexed="64"/>
      </right>
      <top style="thin">
        <color indexed="64"/>
      </top>
      <bottom style="medium">
        <color theme="9" tint="-0.499984740745262"/>
      </bottom>
      <diagonal/>
    </border>
    <border>
      <left/>
      <right style="thin">
        <color indexed="64"/>
      </right>
      <top style="thin">
        <color indexed="64"/>
      </top>
      <bottom style="medium">
        <color theme="9" tint="-0.499984740745262"/>
      </bottom>
      <diagonal/>
    </border>
  </borders>
  <cellStyleXfs count="1">
    <xf numFmtId="0" fontId="0" fillId="0" borderId="0"/>
  </cellStyleXfs>
  <cellXfs count="293">
    <xf numFmtId="0" fontId="0" fillId="0" borderId="0" xfId="0"/>
    <xf numFmtId="0" fontId="0" fillId="0" borderId="0" xfId="0" applyAlignment="1">
      <alignment horizontal="center"/>
    </xf>
    <xf numFmtId="0" fontId="0" fillId="9" borderId="0" xfId="0" applyFill="1"/>
    <xf numFmtId="2" fontId="0" fillId="0" borderId="1" xfId="0" applyNumberFormat="1" applyBorder="1"/>
    <xf numFmtId="0" fontId="0" fillId="9" borderId="0" xfId="0" applyFill="1" applyAlignment="1">
      <alignment wrapText="1"/>
    </xf>
    <xf numFmtId="0" fontId="11" fillId="9" borderId="0" xfId="0" applyFont="1" applyFill="1"/>
    <xf numFmtId="0" fontId="1" fillId="3" borderId="10" xfId="0" applyFont="1" applyFill="1" applyBorder="1"/>
    <xf numFmtId="0" fontId="1" fillId="3" borderId="12" xfId="0" applyFont="1" applyFill="1" applyBorder="1"/>
    <xf numFmtId="0" fontId="1" fillId="4" borderId="10" xfId="0" applyFont="1" applyFill="1" applyBorder="1"/>
    <xf numFmtId="0" fontId="1" fillId="4" borderId="12" xfId="0" applyFont="1" applyFill="1" applyBorder="1"/>
    <xf numFmtId="0" fontId="0" fillId="5" borderId="10" xfId="0" applyFill="1" applyBorder="1"/>
    <xf numFmtId="0" fontId="0" fillId="5" borderId="12" xfId="0" applyFill="1" applyBorder="1"/>
    <xf numFmtId="0" fontId="0" fillId="5" borderId="11" xfId="0" applyFill="1" applyBorder="1"/>
    <xf numFmtId="0" fontId="1" fillId="6" borderId="1" xfId="0" applyFont="1" applyFill="1" applyBorder="1"/>
    <xf numFmtId="0" fontId="0" fillId="7" borderId="1" xfId="0" applyFill="1" applyBorder="1"/>
    <xf numFmtId="0" fontId="0" fillId="0" borderId="1" xfId="0" applyBorder="1"/>
    <xf numFmtId="0" fontId="0" fillId="10" borderId="1" xfId="0" applyFill="1" applyBorder="1" applyAlignment="1">
      <alignment horizontal="center"/>
    </xf>
    <xf numFmtId="0" fontId="6" fillId="8" borderId="12" xfId="0" applyFont="1" applyFill="1" applyBorder="1" applyAlignment="1">
      <alignment horizontal="center"/>
    </xf>
    <xf numFmtId="0" fontId="6" fillId="8" borderId="11" xfId="0" applyFont="1" applyFill="1" applyBorder="1"/>
    <xf numFmtId="0" fontId="6" fillId="8" borderId="10" xfId="0" applyFont="1" applyFill="1" applyBorder="1" applyAlignment="1">
      <alignment vertical="center"/>
    </xf>
    <xf numFmtId="0" fontId="6" fillId="8" borderId="12" xfId="0" applyFont="1" applyFill="1" applyBorder="1" applyAlignment="1">
      <alignment vertical="center"/>
    </xf>
    <xf numFmtId="0" fontId="6" fillId="8" borderId="12" xfId="0" applyFont="1" applyFill="1" applyBorder="1" applyAlignment="1">
      <alignment horizontal="center" vertical="center"/>
    </xf>
    <xf numFmtId="0" fontId="6" fillId="8" borderId="11" xfId="0" applyFont="1" applyFill="1" applyBorder="1" applyAlignment="1">
      <alignment vertical="center"/>
    </xf>
    <xf numFmtId="0" fontId="0" fillId="11" borderId="10" xfId="0" applyFill="1" applyBorder="1"/>
    <xf numFmtId="0" fontId="0" fillId="11" borderId="11" xfId="0" applyFill="1" applyBorder="1"/>
    <xf numFmtId="0" fontId="0" fillId="11" borderId="1" xfId="0" applyFill="1" applyBorder="1"/>
    <xf numFmtId="0" fontId="0" fillId="5" borderId="1" xfId="0" applyFill="1" applyBorder="1"/>
    <xf numFmtId="2" fontId="0" fillId="10" borderId="10" xfId="0" applyNumberFormat="1" applyFill="1" applyBorder="1" applyAlignment="1">
      <alignment horizontal="center"/>
    </xf>
    <xf numFmtId="0" fontId="13" fillId="0" borderId="1" xfId="0" applyFont="1" applyBorder="1" applyAlignment="1">
      <alignment horizontal="center" vertical="center"/>
    </xf>
    <xf numFmtId="0" fontId="13" fillId="0" borderId="1" xfId="0" applyFont="1" applyBorder="1"/>
    <xf numFmtId="0" fontId="12" fillId="5" borderId="0" xfId="0" applyFont="1" applyFill="1" applyAlignment="1">
      <alignment horizontal="center" vertical="center" wrapText="1"/>
    </xf>
    <xf numFmtId="2" fontId="13" fillId="0" borderId="1" xfId="0" applyNumberFormat="1" applyFont="1" applyBorder="1" applyAlignment="1">
      <alignment horizontal="center" vertical="center"/>
    </xf>
    <xf numFmtId="2" fontId="13" fillId="0" borderId="1" xfId="0" applyNumberFormat="1" applyFont="1" applyBorder="1"/>
    <xf numFmtId="0" fontId="8" fillId="0" borderId="0" xfId="0" applyFont="1" applyAlignment="1">
      <alignment horizontal="right"/>
    </xf>
    <xf numFmtId="164" fontId="0" fillId="0" borderId="0" xfId="0" applyNumberFormat="1" applyAlignment="1">
      <alignment horizontal="center"/>
    </xf>
    <xf numFmtId="165" fontId="0" fillId="0" borderId="0" xfId="0" applyNumberFormat="1" applyAlignment="1">
      <alignment horizontal="center"/>
    </xf>
    <xf numFmtId="0" fontId="0" fillId="10" borderId="0" xfId="0" applyFill="1"/>
    <xf numFmtId="164" fontId="0" fillId="0" borderId="1" xfId="0" applyNumberFormat="1" applyBorder="1" applyAlignment="1">
      <alignment horizontal="center" vertical="center"/>
    </xf>
    <xf numFmtId="164" fontId="0" fillId="10" borderId="1" xfId="0" applyNumberFormat="1" applyFill="1" applyBorder="1" applyAlignment="1">
      <alignment horizontal="center" vertical="center"/>
    </xf>
    <xf numFmtId="164" fontId="0" fillId="10" borderId="10" xfId="0" applyNumberFormat="1" applyFill="1" applyBorder="1" applyAlignment="1">
      <alignment horizontal="center" vertical="center"/>
    </xf>
    <xf numFmtId="2" fontId="7" fillId="9" borderId="0" xfId="0" applyNumberFormat="1" applyFont="1" applyFill="1"/>
    <xf numFmtId="0" fontId="6" fillId="15" borderId="9" xfId="0" applyFont="1" applyFill="1" applyBorder="1" applyAlignment="1">
      <alignment vertical="center"/>
    </xf>
    <xf numFmtId="0" fontId="6" fillId="15" borderId="9" xfId="0" applyFont="1" applyFill="1" applyBorder="1" applyAlignment="1">
      <alignment horizontal="center" vertical="center"/>
    </xf>
    <xf numFmtId="0" fontId="6" fillId="15" borderId="6" xfId="0" applyFont="1" applyFill="1" applyBorder="1" applyAlignment="1">
      <alignment vertical="center"/>
    </xf>
    <xf numFmtId="0" fontId="6" fillId="15" borderId="1" xfId="0" applyFont="1" applyFill="1" applyBorder="1" applyAlignment="1">
      <alignment horizontal="center"/>
    </xf>
    <xf numFmtId="0" fontId="6" fillId="15" borderId="1" xfId="0" applyFont="1" applyFill="1" applyBorder="1" applyAlignment="1">
      <alignment horizontal="center" vertical="center"/>
    </xf>
    <xf numFmtId="0" fontId="8" fillId="18" borderId="10" xfId="0" applyFont="1" applyFill="1" applyBorder="1" applyAlignment="1">
      <alignment horizontal="left" vertical="center" indent="1"/>
    </xf>
    <xf numFmtId="0" fontId="0" fillId="18" borderId="12" xfId="0" applyFill="1" applyBorder="1"/>
    <xf numFmtId="0" fontId="8" fillId="19" borderId="10" xfId="0" applyFont="1" applyFill="1" applyBorder="1" applyAlignment="1">
      <alignment horizontal="left" vertical="center" indent="1"/>
    </xf>
    <xf numFmtId="0" fontId="0" fillId="19" borderId="12" xfId="0" applyFill="1" applyBorder="1"/>
    <xf numFmtId="0" fontId="8" fillId="17" borderId="1" xfId="0" applyFont="1" applyFill="1" applyBorder="1" applyAlignment="1">
      <alignment horizontal="left" vertical="center" indent="1"/>
    </xf>
    <xf numFmtId="0" fontId="0" fillId="17" borderId="1" xfId="0" applyFill="1" applyBorder="1"/>
    <xf numFmtId="0" fontId="0" fillId="0" borderId="0" xfId="0" applyAlignment="1">
      <alignment vertical="top"/>
    </xf>
    <xf numFmtId="0" fontId="8" fillId="20" borderId="46" xfId="0" applyFont="1" applyFill="1" applyBorder="1" applyAlignment="1">
      <alignment horizontal="center"/>
    </xf>
    <xf numFmtId="0" fontId="18" fillId="20" borderId="46" xfId="0" applyFont="1" applyFill="1" applyBorder="1" applyAlignment="1">
      <alignment horizontal="center" wrapText="1"/>
    </xf>
    <xf numFmtId="0" fontId="8" fillId="20" borderId="46" xfId="0" applyFont="1" applyFill="1" applyBorder="1" applyAlignment="1">
      <alignment horizontal="center" wrapText="1"/>
    </xf>
    <xf numFmtId="0" fontId="18" fillId="20" borderId="46" xfId="0" applyFont="1" applyFill="1" applyBorder="1" applyAlignment="1">
      <alignment horizontal="center"/>
    </xf>
    <xf numFmtId="17" fontId="8" fillId="20" borderId="46" xfId="0" applyNumberFormat="1" applyFont="1" applyFill="1" applyBorder="1" applyAlignment="1">
      <alignment horizontal="center"/>
    </xf>
    <xf numFmtId="17" fontId="23" fillId="20" borderId="46" xfId="0" applyNumberFormat="1" applyFont="1" applyFill="1" applyBorder="1" applyAlignment="1">
      <alignment horizontal="center" wrapText="1"/>
    </xf>
    <xf numFmtId="0" fontId="23" fillId="20" borderId="46" xfId="0" applyFont="1" applyFill="1" applyBorder="1" applyAlignment="1">
      <alignment horizontal="center" wrapText="1"/>
    </xf>
    <xf numFmtId="0" fontId="8" fillId="20" borderId="46" xfId="0" applyFont="1" applyFill="1" applyBorder="1"/>
    <xf numFmtId="0" fontId="8" fillId="24" borderId="46" xfId="0" applyFont="1" applyFill="1" applyBorder="1" applyAlignment="1">
      <alignment horizontal="center" vertical="top"/>
    </xf>
    <xf numFmtId="0" fontId="9" fillId="24" borderId="46" xfId="0" applyFont="1" applyFill="1" applyBorder="1" applyAlignment="1">
      <alignment horizontal="left" vertical="top"/>
    </xf>
    <xf numFmtId="0" fontId="10" fillId="24" borderId="46" xfId="0" applyFont="1" applyFill="1" applyBorder="1" applyAlignment="1">
      <alignment horizontal="left" vertical="top" wrapText="1"/>
    </xf>
    <xf numFmtId="0" fontId="10" fillId="24" borderId="46" xfId="0" applyFont="1" applyFill="1" applyBorder="1" applyAlignment="1">
      <alignment vertical="top" wrapText="1"/>
    </xf>
    <xf numFmtId="0" fontId="9" fillId="24" borderId="46" xfId="0" applyFont="1" applyFill="1" applyBorder="1" applyAlignment="1">
      <alignment horizontal="center" vertical="top" wrapText="1"/>
    </xf>
    <xf numFmtId="17" fontId="9" fillId="24" borderId="46" xfId="0" applyNumberFormat="1" applyFont="1" applyFill="1" applyBorder="1" applyAlignment="1">
      <alignment horizontal="center" vertical="top" wrapText="1"/>
    </xf>
    <xf numFmtId="17" fontId="14" fillId="24" borderId="46" xfId="0" applyNumberFormat="1" applyFont="1" applyFill="1" applyBorder="1" applyAlignment="1">
      <alignment horizontal="left" vertical="top" wrapText="1"/>
    </xf>
    <xf numFmtId="0" fontId="16" fillId="24" borderId="46" xfId="0" applyFont="1" applyFill="1" applyBorder="1" applyAlignment="1">
      <alignment horizontal="left" vertical="top" wrapText="1"/>
    </xf>
    <xf numFmtId="0" fontId="15" fillId="24" borderId="46" xfId="0" applyFont="1" applyFill="1" applyBorder="1" applyAlignment="1">
      <alignment horizontal="left" vertical="top" wrapText="1"/>
    </xf>
    <xf numFmtId="0" fontId="8" fillId="24" borderId="46" xfId="0" applyFont="1" applyFill="1" applyBorder="1" applyAlignment="1">
      <alignment horizontal="center"/>
    </xf>
    <xf numFmtId="17" fontId="23" fillId="24" borderId="46" xfId="0" applyNumberFormat="1" applyFont="1" applyFill="1" applyBorder="1" applyAlignment="1">
      <alignment horizontal="center" wrapText="1"/>
    </xf>
    <xf numFmtId="0" fontId="23" fillId="24" borderId="46" xfId="0" applyFont="1" applyFill="1" applyBorder="1" applyAlignment="1">
      <alignment horizontal="center" wrapText="1"/>
    </xf>
    <xf numFmtId="0" fontId="8" fillId="24" borderId="46" xfId="0" applyFont="1" applyFill="1" applyBorder="1"/>
    <xf numFmtId="0" fontId="8" fillId="0" borderId="46" xfId="0" applyFont="1" applyBorder="1" applyAlignment="1">
      <alignment horizontal="center" vertical="top"/>
    </xf>
    <xf numFmtId="0" fontId="9" fillId="0" borderId="46" xfId="0" applyFont="1" applyBorder="1" applyAlignment="1">
      <alignment horizontal="left" vertical="top"/>
    </xf>
    <xf numFmtId="0" fontId="10" fillId="0" borderId="46" xfId="0" applyFont="1" applyBorder="1" applyAlignment="1">
      <alignment horizontal="left" vertical="top" wrapText="1"/>
    </xf>
    <xf numFmtId="0" fontId="10" fillId="0" borderId="46" xfId="0" applyFont="1" applyBorder="1" applyAlignment="1">
      <alignment vertical="top" wrapText="1"/>
    </xf>
    <xf numFmtId="0" fontId="9" fillId="0" borderId="46" xfId="0" applyFont="1" applyBorder="1" applyAlignment="1">
      <alignment horizontal="center" vertical="top" wrapText="1"/>
    </xf>
    <xf numFmtId="17" fontId="9" fillId="0" borderId="46" xfId="0" applyNumberFormat="1" applyFont="1" applyBorder="1" applyAlignment="1">
      <alignment horizontal="center" vertical="top" wrapText="1"/>
    </xf>
    <xf numFmtId="17" fontId="14" fillId="0" borderId="46" xfId="0" applyNumberFormat="1" applyFont="1" applyBorder="1" applyAlignment="1">
      <alignment horizontal="left" vertical="top" wrapText="1"/>
    </xf>
    <xf numFmtId="0" fontId="16" fillId="0" borderId="46" xfId="0" applyFont="1" applyBorder="1" applyAlignment="1">
      <alignment horizontal="left" vertical="top" wrapText="1"/>
    </xf>
    <xf numFmtId="0" fontId="15" fillId="0" borderId="46" xfId="0" applyFont="1" applyBorder="1" applyAlignment="1">
      <alignment horizontal="left" vertical="top" wrapText="1"/>
    </xf>
    <xf numFmtId="0" fontId="8" fillId="10" borderId="46" xfId="0" applyFont="1" applyFill="1" applyBorder="1" applyAlignment="1">
      <alignment horizontal="center"/>
    </xf>
    <xf numFmtId="17" fontId="23" fillId="12" borderId="46" xfId="0" applyNumberFormat="1" applyFont="1" applyFill="1" applyBorder="1" applyAlignment="1">
      <alignment horizontal="center" wrapText="1"/>
    </xf>
    <xf numFmtId="0" fontId="23" fillId="12" borderId="46" xfId="0" applyFont="1" applyFill="1" applyBorder="1" applyAlignment="1">
      <alignment horizontal="center" wrapText="1"/>
    </xf>
    <xf numFmtId="0" fontId="8" fillId="10" borderId="46" xfId="0" applyFont="1" applyFill="1" applyBorder="1"/>
    <xf numFmtId="0" fontId="14" fillId="0" borderId="46" xfId="0" applyFont="1" applyBorder="1" applyAlignment="1">
      <alignment horizontal="left" vertical="top" wrapText="1"/>
    </xf>
    <xf numFmtId="0" fontId="15" fillId="10" borderId="46" xfId="0" applyFont="1" applyFill="1" applyBorder="1" applyAlignment="1">
      <alignment vertical="top"/>
    </xf>
    <xf numFmtId="0" fontId="14" fillId="13" borderId="46" xfId="0" applyFont="1" applyFill="1" applyBorder="1" applyAlignment="1">
      <alignment horizontal="left" vertical="top" wrapText="1"/>
    </xf>
    <xf numFmtId="0" fontId="0" fillId="10" borderId="46" xfId="0" applyFill="1" applyBorder="1"/>
    <xf numFmtId="0" fontId="14" fillId="24" borderId="46" xfId="0" applyFont="1" applyFill="1" applyBorder="1" applyAlignment="1">
      <alignment horizontal="left" vertical="top" wrapText="1"/>
    </xf>
    <xf numFmtId="0" fontId="15" fillId="24" borderId="46" xfId="0" applyFont="1" applyFill="1" applyBorder="1" applyAlignment="1">
      <alignment vertical="top"/>
    </xf>
    <xf numFmtId="0" fontId="24" fillId="24" borderId="46" xfId="0" applyFont="1" applyFill="1" applyBorder="1" applyAlignment="1">
      <alignment horizontal="left" vertical="top" wrapText="1"/>
    </xf>
    <xf numFmtId="0" fontId="0" fillId="24" borderId="46" xfId="0" applyFill="1" applyBorder="1"/>
    <xf numFmtId="0" fontId="14" fillId="12" borderId="46" xfId="0" applyFont="1" applyFill="1" applyBorder="1" applyAlignment="1">
      <alignment horizontal="left" vertical="top" wrapText="1"/>
    </xf>
    <xf numFmtId="0" fontId="14" fillId="25" borderId="46" xfId="0" applyFont="1" applyFill="1" applyBorder="1" applyAlignment="1">
      <alignment horizontal="left" vertical="top" wrapText="1"/>
    </xf>
    <xf numFmtId="0" fontId="16" fillId="12" borderId="46" xfId="0" applyFont="1" applyFill="1" applyBorder="1" applyAlignment="1">
      <alignment horizontal="left" vertical="top" wrapText="1"/>
    </xf>
    <xf numFmtId="0" fontId="15" fillId="25" borderId="46" xfId="0" applyFont="1" applyFill="1" applyBorder="1" applyAlignment="1">
      <alignment horizontal="left" vertical="top" wrapText="1"/>
    </xf>
    <xf numFmtId="0" fontId="15" fillId="12" borderId="46" xfId="0" applyFont="1" applyFill="1" applyBorder="1" applyAlignment="1">
      <alignment horizontal="left" vertical="top" wrapText="1"/>
    </xf>
    <xf numFmtId="0" fontId="25" fillId="14" borderId="46" xfId="0" applyFont="1" applyFill="1" applyBorder="1" applyAlignment="1">
      <alignment wrapText="1"/>
    </xf>
    <xf numFmtId="0" fontId="25" fillId="26" borderId="46" xfId="0" applyFont="1" applyFill="1" applyBorder="1" applyAlignment="1">
      <alignment wrapText="1"/>
    </xf>
    <xf numFmtId="0" fontId="25" fillId="24" borderId="46" xfId="0" applyFont="1" applyFill="1" applyBorder="1" applyAlignment="1">
      <alignment wrapText="1"/>
    </xf>
    <xf numFmtId="0" fontId="15" fillId="13" borderId="46" xfId="0" applyFont="1" applyFill="1" applyBorder="1" applyAlignment="1">
      <alignment horizontal="left" vertical="top" wrapText="1"/>
    </xf>
    <xf numFmtId="0" fontId="9" fillId="11" borderId="46" xfId="0" applyFont="1" applyFill="1" applyBorder="1" applyAlignment="1">
      <alignment horizontal="left" vertical="top"/>
    </xf>
    <xf numFmtId="0" fontId="10" fillId="11" borderId="46" xfId="0" applyFont="1" applyFill="1" applyBorder="1" applyAlignment="1">
      <alignment horizontal="left" vertical="top" wrapText="1"/>
    </xf>
    <xf numFmtId="0" fontId="9" fillId="10" borderId="46" xfId="0" applyFont="1" applyFill="1" applyBorder="1" applyAlignment="1">
      <alignment horizontal="left" vertical="top"/>
    </xf>
    <xf numFmtId="0" fontId="10" fillId="10" borderId="46" xfId="0" applyFont="1" applyFill="1" applyBorder="1" applyAlignment="1">
      <alignment vertical="top" wrapText="1"/>
    </xf>
    <xf numFmtId="0" fontId="11" fillId="0" borderId="46" xfId="0" applyFont="1" applyBorder="1" applyAlignment="1">
      <alignment horizontal="left" vertical="top" wrapText="1"/>
    </xf>
    <xf numFmtId="0" fontId="11" fillId="13" borderId="46" xfId="0" applyFont="1" applyFill="1" applyBorder="1" applyAlignment="1">
      <alignment horizontal="left" vertical="top" wrapText="1"/>
    </xf>
    <xf numFmtId="0" fontId="16" fillId="13" borderId="46" xfId="0" applyFont="1" applyFill="1" applyBorder="1" applyAlignment="1">
      <alignment horizontal="left" vertical="top" wrapText="1"/>
    </xf>
    <xf numFmtId="0" fontId="16" fillId="25" borderId="46" xfId="0" applyFont="1" applyFill="1" applyBorder="1" applyAlignment="1">
      <alignment horizontal="left" vertical="top" wrapText="1"/>
    </xf>
    <xf numFmtId="0" fontId="17" fillId="10" borderId="46" xfId="0" applyFont="1" applyFill="1" applyBorder="1" applyAlignment="1">
      <alignment wrapText="1"/>
    </xf>
    <xf numFmtId="0" fontId="17" fillId="10" borderId="46" xfId="0" applyFont="1" applyFill="1" applyBorder="1"/>
    <xf numFmtId="0" fontId="14" fillId="10" borderId="46" xfId="0" applyFont="1" applyFill="1" applyBorder="1" applyAlignment="1">
      <alignment horizontal="center" vertical="center" wrapText="1"/>
    </xf>
    <xf numFmtId="0" fontId="0" fillId="10" borderId="46" xfId="0" applyFill="1" applyBorder="1" applyAlignment="1">
      <alignment horizontal="left" wrapText="1"/>
    </xf>
    <xf numFmtId="0" fontId="8" fillId="24" borderId="10" xfId="0" applyFont="1" applyFill="1" applyBorder="1" applyAlignment="1">
      <alignment horizontal="left" vertical="center" indent="1"/>
    </xf>
    <xf numFmtId="0" fontId="0" fillId="24" borderId="12" xfId="0" applyFill="1" applyBorder="1"/>
    <xf numFmtId="0" fontId="8" fillId="23" borderId="1" xfId="0" applyFont="1" applyFill="1" applyBorder="1" applyAlignment="1">
      <alignment horizontal="left" vertical="center" indent="1"/>
    </xf>
    <xf numFmtId="0" fontId="0" fillId="23" borderId="1" xfId="0" applyFill="1" applyBorder="1"/>
    <xf numFmtId="0" fontId="8" fillId="28" borderId="10" xfId="0" applyFont="1" applyFill="1" applyBorder="1" applyAlignment="1">
      <alignment horizontal="left" vertical="center" indent="1"/>
    </xf>
    <xf numFmtId="0" fontId="0" fillId="28" borderId="12" xfId="0" applyFill="1" applyBorder="1"/>
    <xf numFmtId="0" fontId="33" fillId="0" borderId="35" xfId="0" applyFont="1" applyBorder="1" applyAlignment="1">
      <alignment horizontal="center" vertical="center"/>
    </xf>
    <xf numFmtId="0" fontId="35" fillId="0" borderId="40" xfId="0" applyFont="1" applyBorder="1" applyAlignment="1">
      <alignment horizontal="left" vertical="top" wrapText="1"/>
    </xf>
    <xf numFmtId="0" fontId="34" fillId="0" borderId="35" xfId="0" applyFont="1" applyBorder="1" applyAlignment="1">
      <alignment horizontal="center" vertical="center" wrapText="1"/>
    </xf>
    <xf numFmtId="0" fontId="35" fillId="0" borderId="36" xfId="0" applyFont="1" applyBorder="1" applyAlignment="1">
      <alignment vertical="top" wrapText="1"/>
    </xf>
    <xf numFmtId="0" fontId="35" fillId="0" borderId="35" xfId="0" applyFont="1" applyBorder="1" applyAlignment="1">
      <alignment vertical="top" wrapText="1"/>
    </xf>
    <xf numFmtId="0" fontId="37" fillId="22" borderId="39" xfId="0" applyFont="1" applyFill="1" applyBorder="1" applyAlignment="1">
      <alignment horizontal="center" vertical="center" wrapText="1"/>
    </xf>
    <xf numFmtId="49" fontId="37" fillId="22" borderId="39" xfId="0" applyNumberFormat="1" applyFont="1" applyFill="1" applyBorder="1" applyAlignment="1">
      <alignment horizontal="center" vertical="center"/>
    </xf>
    <xf numFmtId="0" fontId="37" fillId="20" borderId="38" xfId="0" applyFont="1" applyFill="1" applyBorder="1" applyAlignment="1">
      <alignment horizontal="center" vertical="center" wrapText="1"/>
    </xf>
    <xf numFmtId="49" fontId="37" fillId="20" borderId="37" xfId="0" applyNumberFormat="1" applyFont="1" applyFill="1" applyBorder="1" applyAlignment="1">
      <alignment horizontal="center" vertical="center"/>
    </xf>
    <xf numFmtId="0" fontId="37" fillId="21" borderId="38" xfId="0" applyFont="1" applyFill="1" applyBorder="1" applyAlignment="1">
      <alignment horizontal="center" vertical="center" wrapText="1"/>
    </xf>
    <xf numFmtId="49" fontId="37" fillId="21" borderId="39" xfId="0" applyNumberFormat="1" applyFont="1" applyFill="1" applyBorder="1" applyAlignment="1">
      <alignment horizontal="center" vertical="center"/>
    </xf>
    <xf numFmtId="0" fontId="37" fillId="23" borderId="35" xfId="0" applyFont="1" applyFill="1" applyBorder="1" applyAlignment="1">
      <alignment horizontal="center" vertical="center" wrapText="1"/>
    </xf>
    <xf numFmtId="49" fontId="37" fillId="23" borderId="35" xfId="0" applyNumberFormat="1" applyFont="1" applyFill="1" applyBorder="1" applyAlignment="1">
      <alignment horizontal="center" vertical="center"/>
    </xf>
    <xf numFmtId="166" fontId="39" fillId="0" borderId="31" xfId="0" applyNumberFormat="1" applyFont="1" applyBorder="1" applyAlignment="1">
      <alignment horizontal="left" vertical="center" indent="1"/>
    </xf>
    <xf numFmtId="164" fontId="38" fillId="0" borderId="27" xfId="0" applyNumberFormat="1" applyFont="1" applyBorder="1" applyAlignment="1">
      <alignment horizontal="center" vertical="center"/>
    </xf>
    <xf numFmtId="164" fontId="38" fillId="0" borderId="1" xfId="0" applyNumberFormat="1" applyFont="1" applyBorder="1" applyAlignment="1">
      <alignment horizontal="center" vertical="center"/>
    </xf>
    <xf numFmtId="164" fontId="38" fillId="0" borderId="28" xfId="0" applyNumberFormat="1" applyFont="1" applyBorder="1" applyAlignment="1">
      <alignment horizontal="center" vertical="center"/>
    </xf>
    <xf numFmtId="166" fontId="39" fillId="0" borderId="32" xfId="0" applyNumberFormat="1" applyFont="1" applyBorder="1" applyAlignment="1">
      <alignment horizontal="left" vertical="center" indent="1"/>
    </xf>
    <xf numFmtId="166" fontId="39" fillId="0" borderId="7" xfId="0" applyNumberFormat="1" applyFont="1" applyBorder="1" applyAlignment="1">
      <alignment horizontal="left" vertical="center" indent="1"/>
    </xf>
    <xf numFmtId="166" fontId="39" fillId="0" borderId="11" xfId="0" applyNumberFormat="1" applyFont="1" applyBorder="1" applyAlignment="1">
      <alignment horizontal="left" vertical="center" indent="1"/>
    </xf>
    <xf numFmtId="166" fontId="39" fillId="0" borderId="52" xfId="0" applyNumberFormat="1" applyFont="1" applyBorder="1" applyAlignment="1">
      <alignment horizontal="left" vertical="center" indent="1"/>
    </xf>
    <xf numFmtId="164" fontId="38" fillId="0" borderId="53" xfId="0" applyNumberFormat="1" applyFont="1" applyBorder="1" applyAlignment="1">
      <alignment horizontal="center" vertical="center"/>
    </xf>
    <xf numFmtId="164" fontId="38" fillId="0" borderId="47" xfId="0" applyNumberFormat="1" applyFont="1" applyBorder="1" applyAlignment="1">
      <alignment horizontal="center" vertical="center"/>
    </xf>
    <xf numFmtId="166" fontId="39" fillId="0" borderId="54" xfId="0" applyNumberFormat="1" applyFont="1" applyBorder="1" applyAlignment="1">
      <alignment horizontal="left" vertical="center" indent="1"/>
    </xf>
    <xf numFmtId="0" fontId="42" fillId="0" borderId="0" xfId="0" applyFont="1"/>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0" borderId="0" xfId="0" applyFont="1" applyAlignment="1">
      <alignment horizontal="center" vertical="center" wrapText="1"/>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6" fillId="0" borderId="0" xfId="0" applyFont="1" applyAlignment="1">
      <alignment horizontal="center"/>
    </xf>
    <xf numFmtId="0" fontId="27" fillId="0" borderId="35" xfId="0" applyFont="1" applyBorder="1" applyAlignment="1">
      <alignment horizontal="left" vertical="top" wrapText="1"/>
    </xf>
    <xf numFmtId="0" fontId="28" fillId="0" borderId="35" xfId="0" applyFont="1" applyBorder="1" applyAlignment="1">
      <alignment horizontal="left" vertical="top" wrapText="1"/>
    </xf>
    <xf numFmtId="0" fontId="33" fillId="0" borderId="36" xfId="0" applyFont="1" applyBorder="1" applyAlignment="1">
      <alignment horizontal="center" vertical="center"/>
    </xf>
    <xf numFmtId="0" fontId="38" fillId="0" borderId="49" xfId="0" applyFont="1" applyBorder="1" applyAlignment="1">
      <alignment horizontal="left" vertical="center" indent="1"/>
    </xf>
    <xf numFmtId="0" fontId="38" fillId="0" borderId="50" xfId="0" applyFont="1" applyBorder="1" applyAlignment="1">
      <alignment horizontal="left" vertical="center" indent="1"/>
    </xf>
    <xf numFmtId="0" fontId="38" fillId="0" borderId="51" xfId="0" applyFont="1" applyBorder="1" applyAlignment="1">
      <alignment horizontal="left" vertical="center" indent="1"/>
    </xf>
    <xf numFmtId="0" fontId="26" fillId="0" borderId="43" xfId="0" applyFont="1" applyBorder="1" applyAlignment="1">
      <alignment horizontal="left"/>
    </xf>
    <xf numFmtId="0" fontId="26" fillId="0" borderId="45" xfId="0" applyFont="1" applyBorder="1" applyAlignment="1">
      <alignment horizontal="left"/>
    </xf>
    <xf numFmtId="0" fontId="28" fillId="16" borderId="42" xfId="0" applyFont="1" applyFill="1" applyBorder="1" applyAlignment="1">
      <alignment horizontal="center" vertical="center"/>
    </xf>
    <xf numFmtId="0" fontId="26" fillId="0" borderId="43" xfId="0" applyFont="1" applyBorder="1" applyAlignment="1">
      <alignment horizontal="center"/>
    </xf>
    <xf numFmtId="0" fontId="26" fillId="0" borderId="44" xfId="0" applyFont="1" applyBorder="1" applyAlignment="1">
      <alignment horizontal="center"/>
    </xf>
    <xf numFmtId="0" fontId="26" fillId="0" borderId="45" xfId="0" applyFont="1" applyBorder="1" applyAlignment="1">
      <alignment horizontal="center"/>
    </xf>
    <xf numFmtId="0" fontId="39" fillId="17" borderId="15" xfId="0" applyFont="1" applyFill="1" applyBorder="1" applyAlignment="1">
      <alignment horizontal="center" vertical="center" textRotation="90" wrapText="1"/>
    </xf>
    <xf numFmtId="0" fontId="39" fillId="17" borderId="16" xfId="0" applyFont="1" applyFill="1" applyBorder="1" applyAlignment="1">
      <alignment horizontal="center" vertical="center" textRotation="90"/>
    </xf>
    <xf numFmtId="0" fontId="39" fillId="18" borderId="15" xfId="0" applyFont="1" applyFill="1" applyBorder="1" applyAlignment="1">
      <alignment horizontal="center" vertical="center" textRotation="90" wrapText="1"/>
    </xf>
    <xf numFmtId="0" fontId="39" fillId="18" borderId="24" xfId="0" applyFont="1" applyFill="1" applyBorder="1" applyAlignment="1">
      <alignment horizontal="center" vertical="center" textRotation="90"/>
    </xf>
    <xf numFmtId="0" fontId="39" fillId="23" borderId="15" xfId="0" applyFont="1" applyFill="1" applyBorder="1" applyAlignment="1">
      <alignment horizontal="center" vertical="center" textRotation="90" wrapText="1"/>
    </xf>
    <xf numFmtId="0" fontId="39" fillId="23" borderId="24" xfId="0" applyFont="1" applyFill="1" applyBorder="1" applyAlignment="1">
      <alignment horizontal="center" vertical="center" textRotation="90"/>
    </xf>
    <xf numFmtId="0" fontId="39" fillId="21" borderId="15" xfId="0" applyFont="1" applyFill="1" applyBorder="1" applyAlignment="1">
      <alignment horizontal="center" vertical="center" textRotation="90" wrapText="1"/>
    </xf>
    <xf numFmtId="0" fontId="39" fillId="21" borderId="24" xfId="0" applyFont="1" applyFill="1" applyBorder="1" applyAlignment="1">
      <alignment horizontal="center" vertical="center" textRotation="90"/>
    </xf>
    <xf numFmtId="0" fontId="38" fillId="0" borderId="6" xfId="0" applyFont="1" applyBorder="1" applyAlignment="1">
      <alignment horizontal="left" vertical="center" indent="1"/>
    </xf>
    <xf numFmtId="0" fontId="38" fillId="0" borderId="9" xfId="0" applyFont="1" applyBorder="1" applyAlignment="1">
      <alignment horizontal="left" vertical="center" indent="1"/>
    </xf>
    <xf numFmtId="0" fontId="38" fillId="0" borderId="48" xfId="0" applyFont="1" applyBorder="1" applyAlignment="1">
      <alignment horizontal="left" vertical="center" indent="1"/>
    </xf>
    <xf numFmtId="0" fontId="38" fillId="0" borderId="10" xfId="0" applyFont="1" applyBorder="1" applyAlignment="1">
      <alignment horizontal="left" vertical="center" indent="1"/>
    </xf>
    <xf numFmtId="0" fontId="38" fillId="0" borderId="12" xfId="0" applyFont="1" applyBorder="1" applyAlignment="1">
      <alignment horizontal="left" vertical="center" indent="1"/>
    </xf>
    <xf numFmtId="0" fontId="38" fillId="0" borderId="23" xfId="0" applyFont="1" applyBorder="1" applyAlignment="1">
      <alignment horizontal="left" vertical="center" indent="1"/>
    </xf>
    <xf numFmtId="0" fontId="8" fillId="27" borderId="10" xfId="0" applyFont="1" applyFill="1" applyBorder="1" applyAlignment="1">
      <alignment horizontal="center"/>
    </xf>
    <xf numFmtId="0" fontId="8" fillId="27" borderId="11" xfId="0" applyFont="1" applyFill="1" applyBorder="1" applyAlignment="1">
      <alignment horizontal="center"/>
    </xf>
    <xf numFmtId="0" fontId="6" fillId="15" borderId="10" xfId="0" applyFont="1" applyFill="1" applyBorder="1" applyAlignment="1">
      <alignment horizontal="left"/>
    </xf>
    <xf numFmtId="0" fontId="6" fillId="15" borderId="12" xfId="0" applyFont="1" applyFill="1" applyBorder="1" applyAlignment="1">
      <alignment horizontal="left"/>
    </xf>
    <xf numFmtId="0" fontId="6" fillId="15" borderId="11" xfId="0" applyFont="1" applyFill="1" applyBorder="1" applyAlignment="1">
      <alignment horizontal="left"/>
    </xf>
    <xf numFmtId="0" fontId="4" fillId="15" borderId="25" xfId="0" applyFont="1" applyFill="1" applyBorder="1" applyAlignment="1">
      <alignment horizontal="center" vertical="center"/>
    </xf>
    <xf numFmtId="0" fontId="4" fillId="15" borderId="26" xfId="0" applyFont="1" applyFill="1" applyBorder="1" applyAlignment="1">
      <alignment horizontal="center" vertical="center"/>
    </xf>
    <xf numFmtId="0" fontId="4" fillId="15" borderId="41" xfId="0" applyFont="1" applyFill="1" applyBorder="1" applyAlignment="1">
      <alignment horizontal="center" vertical="center"/>
    </xf>
    <xf numFmtId="0" fontId="4" fillId="15" borderId="29" xfId="0" applyFont="1" applyFill="1" applyBorder="1" applyAlignment="1">
      <alignment horizontal="center" vertical="center"/>
    </xf>
    <xf numFmtId="0" fontId="4" fillId="15" borderId="0" xfId="0" applyFont="1" applyFill="1" applyAlignment="1">
      <alignment horizontal="center" vertical="center"/>
    </xf>
    <xf numFmtId="0" fontId="4" fillId="15" borderId="30" xfId="0" applyFont="1" applyFill="1" applyBorder="1" applyAlignment="1">
      <alignment horizontal="center" vertical="center"/>
    </xf>
    <xf numFmtId="164" fontId="2" fillId="10" borderId="33" xfId="0" applyNumberFormat="1" applyFont="1" applyFill="1" applyBorder="1" applyAlignment="1">
      <alignment horizontal="center" vertical="center"/>
    </xf>
    <xf numFmtId="164" fontId="2" fillId="10" borderId="19" xfId="0" applyNumberFormat="1" applyFont="1" applyFill="1" applyBorder="1" applyAlignment="1">
      <alignment horizontal="center" vertical="center"/>
    </xf>
    <xf numFmtId="164" fontId="2" fillId="10" borderId="34" xfId="0" applyNumberFormat="1" applyFont="1" applyFill="1" applyBorder="1" applyAlignment="1">
      <alignment horizontal="center" vertical="center"/>
    </xf>
    <xf numFmtId="164" fontId="2" fillId="10" borderId="30" xfId="0" applyNumberFormat="1" applyFont="1" applyFill="1" applyBorder="1" applyAlignment="1">
      <alignment horizontal="center" vertical="center"/>
    </xf>
    <xf numFmtId="0" fontId="8" fillId="27" borderId="33" xfId="0" applyFont="1" applyFill="1" applyBorder="1" applyAlignment="1">
      <alignment horizontal="center" vertical="center" wrapText="1"/>
    </xf>
    <xf numFmtId="0" fontId="8" fillId="27" borderId="19" xfId="0" applyFont="1" applyFill="1" applyBorder="1" applyAlignment="1">
      <alignment horizontal="center" vertical="center" wrapText="1"/>
    </xf>
    <xf numFmtId="0" fontId="8" fillId="27" borderId="34" xfId="0" applyFont="1" applyFill="1" applyBorder="1" applyAlignment="1">
      <alignment horizontal="center" vertical="center" wrapText="1"/>
    </xf>
    <xf numFmtId="0" fontId="8" fillId="27" borderId="30" xfId="0" applyFont="1" applyFill="1" applyBorder="1" applyAlignment="1">
      <alignment horizontal="center" vertical="center" wrapText="1"/>
    </xf>
    <xf numFmtId="0" fontId="6" fillId="27" borderId="6" xfId="0" applyFont="1" applyFill="1" applyBorder="1" applyAlignment="1">
      <alignment horizontal="center" vertical="center"/>
    </xf>
    <xf numFmtId="0" fontId="6" fillId="27" borderId="7" xfId="0" applyFont="1" applyFill="1" applyBorder="1" applyAlignment="1">
      <alignment horizontal="center" vertical="center"/>
    </xf>
    <xf numFmtId="0" fontId="39" fillId="19" borderId="15" xfId="0" applyFont="1" applyFill="1" applyBorder="1" applyAlignment="1">
      <alignment horizontal="center" vertical="center" textRotation="90" wrapText="1"/>
    </xf>
    <xf numFmtId="0" fontId="39" fillId="19" borderId="24" xfId="0" applyFont="1" applyFill="1" applyBorder="1" applyAlignment="1">
      <alignment horizontal="center" vertical="center" textRotation="90"/>
    </xf>
    <xf numFmtId="0" fontId="39" fillId="24" borderId="15" xfId="0" applyFont="1" applyFill="1" applyBorder="1" applyAlignment="1">
      <alignment horizontal="center" vertical="center" textRotation="90" wrapText="1"/>
    </xf>
    <xf numFmtId="0" fontId="39" fillId="24" borderId="24" xfId="0" applyFont="1" applyFill="1" applyBorder="1" applyAlignment="1">
      <alignment horizontal="center" vertical="center" textRotation="90"/>
    </xf>
    <xf numFmtId="0" fontId="39" fillId="24" borderId="16" xfId="0" applyFont="1" applyFill="1" applyBorder="1" applyAlignment="1">
      <alignment horizontal="center" vertical="center" textRotation="90"/>
    </xf>
    <xf numFmtId="0" fontId="7" fillId="9" borderId="0" xfId="0" applyFont="1" applyFill="1" applyAlignment="1">
      <alignment horizontal="center" vertical="center" wrapText="1"/>
    </xf>
    <xf numFmtId="0" fontId="7" fillId="9" borderId="0" xfId="0" applyFont="1" applyFill="1" applyAlignment="1">
      <alignment horizontal="center" vertical="center"/>
    </xf>
    <xf numFmtId="0" fontId="4" fillId="8" borderId="0" xfId="0" applyFont="1" applyFill="1" applyAlignment="1">
      <alignment horizontal="center" vertical="center"/>
    </xf>
    <xf numFmtId="0" fontId="0" fillId="0" borderId="1" xfId="0" applyBorder="1" applyAlignment="1">
      <alignment horizontal="left"/>
    </xf>
    <xf numFmtId="0" fontId="6" fillId="8" borderId="10" xfId="0" applyFont="1" applyFill="1" applyBorder="1" applyAlignment="1">
      <alignment horizontal="left"/>
    </xf>
    <xf numFmtId="0" fontId="6" fillId="8" borderId="12" xfId="0" applyFont="1" applyFill="1" applyBorder="1" applyAlignment="1">
      <alignment horizontal="left"/>
    </xf>
    <xf numFmtId="2" fontId="2" fillId="10" borderId="15" xfId="0" applyNumberFormat="1" applyFont="1" applyFill="1" applyBorder="1" applyAlignment="1">
      <alignment horizontal="center" vertical="center"/>
    </xf>
    <xf numFmtId="2" fontId="2" fillId="10" borderId="16" xfId="0" applyNumberFormat="1" applyFont="1" applyFill="1" applyBorder="1" applyAlignment="1">
      <alignment horizontal="center" vertical="center"/>
    </xf>
    <xf numFmtId="0" fontId="0" fillId="5" borderId="17"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21" xfId="0" applyFill="1" applyBorder="1" applyAlignment="1">
      <alignment horizontal="center" vertical="center" wrapText="1"/>
    </xf>
    <xf numFmtId="0" fontId="0" fillId="5" borderId="22" xfId="0" applyFill="1" applyBorder="1" applyAlignment="1">
      <alignment horizontal="center" vertical="center" wrapText="1"/>
    </xf>
    <xf numFmtId="0" fontId="8" fillId="0" borderId="14" xfId="0" applyFont="1" applyBorder="1" applyAlignment="1">
      <alignment horizontal="center" vertical="center" textRotation="90"/>
    </xf>
    <xf numFmtId="0" fontId="8" fillId="0" borderId="5" xfId="0" applyFont="1" applyBorder="1" applyAlignment="1">
      <alignment horizontal="center" vertical="center" textRotation="90"/>
    </xf>
    <xf numFmtId="0" fontId="8" fillId="0" borderId="13" xfId="0" applyFont="1" applyBorder="1" applyAlignment="1">
      <alignment horizontal="center" vertical="center" textRotation="90"/>
    </xf>
    <xf numFmtId="0" fontId="8" fillId="0" borderId="14" xfId="0" applyFont="1" applyBorder="1" applyAlignment="1">
      <alignment horizontal="center" vertical="center" textRotation="90" wrapText="1"/>
    </xf>
    <xf numFmtId="0" fontId="0" fillId="0" borderId="10" xfId="0" applyBorder="1" applyAlignment="1">
      <alignment horizontal="left"/>
    </xf>
    <xf numFmtId="0" fontId="0" fillId="0" borderId="12" xfId="0" applyBorder="1" applyAlignment="1">
      <alignment horizontal="left"/>
    </xf>
    <xf numFmtId="0" fontId="0" fillId="0" borderId="11" xfId="0" applyBorder="1" applyAlignment="1">
      <alignment horizontal="left"/>
    </xf>
  </cellXfs>
  <cellStyles count="1">
    <cellStyle name="Normal" xfId="0" builtinId="0"/>
  </cellStyles>
  <dxfs count="23">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0" 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C000"/>
        </patternFill>
      </fill>
    </dxf>
    <dxf>
      <fill>
        <patternFill>
          <bgColor rgb="FF00B050"/>
        </patternFill>
      </fill>
    </dxf>
    <dxf>
      <font>
        <b val="0"/>
        <i val="0"/>
        <strike val="0"/>
        <condense val="0"/>
        <extend val="0"/>
        <outline val="0"/>
        <shadow val="0"/>
        <u val="none"/>
        <vertAlign val="baseline"/>
        <sz val="9"/>
        <color theme="1"/>
        <name val="Corbel"/>
        <scheme val="minor"/>
      </font>
      <fill>
        <patternFill patternType="none">
          <fgColor indexed="64"/>
          <bgColor auto="1"/>
        </patternFill>
      </fill>
      <alignment horizontal="left" vertical="top" textRotation="0" wrapText="1" indent="0" justifyLastLine="0" shrinkToFit="0" readingOrder="0"/>
      <border diagonalUp="0" diagonalDown="0">
        <left style="thin">
          <color theme="9" tint="-0.499984740745262"/>
        </left>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rgb="FF000000"/>
        <name val="Corbel"/>
        <family val="2"/>
        <scheme val="none"/>
      </font>
      <alignment horizontal="left" vertical="top" textRotation="0" wrapText="1" 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rgb="FF000000"/>
        <name val="Corbel"/>
        <scheme val="none"/>
      </font>
      <fill>
        <patternFill patternType="none">
          <fgColor indexed="64"/>
          <bgColor auto="1"/>
        </patternFill>
      </fill>
      <alignment horizontal="left" vertical="top" textRotation="0" wrapText="1" 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9"/>
        <color theme="1"/>
        <name val="Arial"/>
        <scheme val="none"/>
      </font>
      <fill>
        <patternFill patternType="none">
          <fgColor indexed="64"/>
          <bgColor auto="1"/>
        </patternFill>
      </fill>
      <alignment horizontal="left" vertical="top" textRotation="0" wrapText="1" 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top" textRotation="0" wrapText="1" 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0" 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font>
        <b/>
      </font>
      <fill>
        <patternFill patternType="none">
          <fgColor indexed="64"/>
          <bgColor auto="1"/>
        </patternFill>
      </fill>
      <alignment horizontal="center" vertical="top" textRotation="0" wrapText="0" indent="0" justifyLastLine="0" shrinkToFit="0" readingOrder="0"/>
      <border diagonalUp="0" diagonalDown="0">
        <left/>
        <right style="thin">
          <color theme="9" tint="-0.499984740745262"/>
        </right>
        <top style="thin">
          <color theme="9" tint="-0.499984740745262"/>
        </top>
        <bottom style="thin">
          <color theme="9" tint="-0.499984740745262"/>
        </bottom>
        <vertical style="thin">
          <color theme="9" tint="-0.499984740745262"/>
        </vertical>
        <horizontal style="thin">
          <color theme="9" tint="-0.499984740745262"/>
        </horizontal>
      </border>
    </dxf>
    <dxf>
      <numFmt numFmtId="167" formatCode="mmm\ \J\J"/>
      <fill>
        <patternFill patternType="none">
          <fgColor rgb="FF000000"/>
          <bgColor auto="1"/>
        </patternFill>
      </fill>
      <alignment vertical="top" textRotation="0" indent="0" justifyLastLine="0" shrinkToFit="0" readingOrder="0"/>
    </dxf>
    <dxf>
      <font>
        <b/>
        <i val="0"/>
        <strike val="0"/>
        <condense val="0"/>
        <extend val="0"/>
        <outline val="0"/>
        <shadow val="0"/>
        <u val="none"/>
        <vertAlign val="baseline"/>
        <sz val="12"/>
        <color theme="1"/>
        <name val="Corbel"/>
        <scheme val="minor"/>
      </font>
      <numFmt numFmtId="168" formatCode="mmm\ yy"/>
      <fill>
        <patternFill patternType="none">
          <fgColor indexed="64"/>
          <bgColor rgb="FF196B24"/>
        </patternFill>
      </fill>
      <alignment horizontal="center" vertical="bottom" textRotation="0" indent="0" justifyLastLine="0" shrinkToFit="0" readingOrder="0"/>
      <border diagonalUp="0" diagonalDown="0">
        <left style="thin">
          <color theme="9" tint="-0.499984740745262"/>
        </left>
        <right style="thin">
          <color theme="9" tint="-0.499984740745262"/>
        </right>
        <top/>
        <bottom/>
        <vertical style="thin">
          <color theme="9" tint="-0.499984740745262"/>
        </vertical>
        <horizontal style="thin">
          <color theme="9" tint="-0.499984740745262"/>
        </horizontal>
      </border>
    </dxf>
  </dxfs>
  <tableStyles count="0" defaultTableStyle="TableStyleMedium2" defaultPivotStyle="PivotStyleLight16"/>
  <colors>
    <mruColors>
      <color rgb="FF14C231"/>
      <color rgb="FFE97132"/>
      <color rgb="FF4EA72E"/>
      <color rgb="FF196B24"/>
      <color rgb="FF156082"/>
      <color rgb="FFFA7F84"/>
      <color rgb="FF9EFF9E"/>
      <color rgb="FFF7686D"/>
      <color rgb="FFFFB854"/>
      <color rgb="FFD785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Dashboard!$D$9</c:f>
              <c:strCache>
                <c:ptCount val="1"/>
                <c:pt idx="0">
                  <c:v>Rating</c:v>
                </c:pt>
              </c:strCache>
            </c:strRef>
          </c:tx>
          <c:spPr>
            <a:solidFill>
              <a:schemeClr val="accent2"/>
            </a:solidFill>
            <a:ln>
              <a:noFill/>
            </a:ln>
            <a:effectLst/>
          </c:spPr>
          <c:invertIfNegative val="0"/>
          <c:cat>
            <c:strRef>
              <c:f>Dashboard!$B$10:$B$15</c:f>
              <c:strCache>
                <c:ptCount val="6"/>
                <c:pt idx="0">
                  <c:v>GOVERN (GV)</c:v>
                </c:pt>
                <c:pt idx="1">
                  <c:v>IDENTIFY (ID)</c:v>
                </c:pt>
                <c:pt idx="2">
                  <c:v>PROTECT (PR)</c:v>
                </c:pt>
                <c:pt idx="3">
                  <c:v>DETECT (DE)</c:v>
                </c:pt>
                <c:pt idx="4">
                  <c:v>RESPOND (RS)</c:v>
                </c:pt>
                <c:pt idx="5">
                  <c:v>RECOVER (RC)</c:v>
                </c:pt>
              </c:strCache>
            </c:strRef>
          </c:cat>
          <c:val>
            <c:numRef>
              <c:f>Dashboard!$D$10:$D$15</c:f>
              <c:numCache>
                <c:formatCode>0.0</c:formatCode>
                <c:ptCount val="6"/>
                <c:pt idx="0">
                  <c:v>9.9</c:v>
                </c:pt>
                <c:pt idx="1">
                  <c:v>9.9</c:v>
                </c:pt>
                <c:pt idx="2">
                  <c:v>9.9</c:v>
                </c:pt>
                <c:pt idx="3">
                  <c:v>9.9</c:v>
                </c:pt>
                <c:pt idx="4">
                  <c:v>9.9</c:v>
                </c:pt>
                <c:pt idx="5">
                  <c:v>9.9</c:v>
                </c:pt>
              </c:numCache>
            </c:numRef>
          </c:val>
          <c:extLst>
            <c:ext xmlns:c16="http://schemas.microsoft.com/office/drawing/2014/chart" uri="{C3380CC4-5D6E-409C-BE32-E72D297353CC}">
              <c16:uniqueId val="{00000001-27A7-471A-B6DC-3B9181671416}"/>
            </c:ext>
          </c:extLst>
        </c:ser>
        <c:ser>
          <c:idx val="2"/>
          <c:order val="2"/>
          <c:tx>
            <c:strRef>
              <c:f>Dashboard!$E$9</c:f>
              <c:strCache>
                <c:ptCount val="1"/>
                <c:pt idx="0">
                  <c:v>Previous</c:v>
                </c:pt>
              </c:strCache>
            </c:strRef>
          </c:tx>
          <c:spPr>
            <a:solidFill>
              <a:schemeClr val="accent3"/>
            </a:solidFill>
            <a:ln>
              <a:noFill/>
            </a:ln>
            <a:effectLst/>
          </c:spPr>
          <c:invertIfNegative val="0"/>
          <c:cat>
            <c:strRef>
              <c:f>Dashboard!$B$10:$B$15</c:f>
              <c:strCache>
                <c:ptCount val="6"/>
                <c:pt idx="0">
                  <c:v>GOVERN (GV)</c:v>
                </c:pt>
                <c:pt idx="1">
                  <c:v>IDENTIFY (ID)</c:v>
                </c:pt>
                <c:pt idx="2">
                  <c:v>PROTECT (PR)</c:v>
                </c:pt>
                <c:pt idx="3">
                  <c:v>DETECT (DE)</c:v>
                </c:pt>
                <c:pt idx="4">
                  <c:v>RESPOND (RS)</c:v>
                </c:pt>
                <c:pt idx="5">
                  <c:v>RECOVER (RC)</c:v>
                </c:pt>
              </c:strCache>
            </c:strRef>
          </c:cat>
          <c:val>
            <c:numRef>
              <c:f>Dashboard!$E$10:$E$15</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7A7-471A-B6DC-3B9181671416}"/>
            </c:ext>
          </c:extLst>
        </c:ser>
        <c:ser>
          <c:idx val="3"/>
          <c:order val="3"/>
          <c:tx>
            <c:strRef>
              <c:f>Dashboard!$F$9</c:f>
              <c:strCache>
                <c:ptCount val="1"/>
                <c:pt idx="0">
                  <c:v>Target</c:v>
                </c:pt>
              </c:strCache>
            </c:strRef>
          </c:tx>
          <c:spPr>
            <a:solidFill>
              <a:schemeClr val="accent4"/>
            </a:solidFill>
            <a:ln>
              <a:noFill/>
            </a:ln>
            <a:effectLst/>
          </c:spPr>
          <c:invertIfNegative val="0"/>
          <c:cat>
            <c:strRef>
              <c:f>Dashboard!$B$10:$B$15</c:f>
              <c:strCache>
                <c:ptCount val="6"/>
                <c:pt idx="0">
                  <c:v>GOVERN (GV)</c:v>
                </c:pt>
                <c:pt idx="1">
                  <c:v>IDENTIFY (ID)</c:v>
                </c:pt>
                <c:pt idx="2">
                  <c:v>PROTECT (PR)</c:v>
                </c:pt>
                <c:pt idx="3">
                  <c:v>DETECT (DE)</c:v>
                </c:pt>
                <c:pt idx="4">
                  <c:v>RESPOND (RS)</c:v>
                </c:pt>
                <c:pt idx="5">
                  <c:v>RECOVER (RC)</c:v>
                </c:pt>
              </c:strCache>
            </c:strRef>
          </c:cat>
          <c:val>
            <c:numRef>
              <c:f>Dashboard!$F$10:$F$15</c:f>
              <c:numCache>
                <c:formatCode>0.0</c:formatCode>
                <c:ptCount val="6"/>
                <c:pt idx="0">
                  <c:v>9.5</c:v>
                </c:pt>
                <c:pt idx="1">
                  <c:v>9.5</c:v>
                </c:pt>
                <c:pt idx="2">
                  <c:v>9.5</c:v>
                </c:pt>
                <c:pt idx="3">
                  <c:v>9.5</c:v>
                </c:pt>
                <c:pt idx="4">
                  <c:v>9.5</c:v>
                </c:pt>
                <c:pt idx="5">
                  <c:v>9.5</c:v>
                </c:pt>
              </c:numCache>
            </c:numRef>
          </c:val>
          <c:extLst>
            <c:ext xmlns:c16="http://schemas.microsoft.com/office/drawing/2014/chart" uri="{C3380CC4-5D6E-409C-BE32-E72D297353CC}">
              <c16:uniqueId val="{00000003-27A7-471A-B6DC-3B9181671416}"/>
            </c:ext>
          </c:extLst>
        </c:ser>
        <c:ser>
          <c:idx val="4"/>
          <c:order val="4"/>
          <c:tx>
            <c:strRef>
              <c:f>Dashboard!$G$9</c:f>
              <c:strCache>
                <c:ptCount val="1"/>
                <c:pt idx="0">
                  <c:v>Delta</c:v>
                </c:pt>
              </c:strCache>
            </c:strRef>
          </c:tx>
          <c:spPr>
            <a:solidFill>
              <a:schemeClr val="accent5"/>
            </a:solidFill>
            <a:ln>
              <a:noFill/>
            </a:ln>
            <a:effectLst/>
          </c:spPr>
          <c:invertIfNegative val="0"/>
          <c:cat>
            <c:strRef>
              <c:f>Dashboard!$B$10:$B$15</c:f>
              <c:strCache>
                <c:ptCount val="6"/>
                <c:pt idx="0">
                  <c:v>GOVERN (GV)</c:v>
                </c:pt>
                <c:pt idx="1">
                  <c:v>IDENTIFY (ID)</c:v>
                </c:pt>
                <c:pt idx="2">
                  <c:v>PROTECT (PR)</c:v>
                </c:pt>
                <c:pt idx="3">
                  <c:v>DETECT (DE)</c:v>
                </c:pt>
                <c:pt idx="4">
                  <c:v>RESPOND (RS)</c:v>
                </c:pt>
                <c:pt idx="5">
                  <c:v>RECOVER (RC)</c:v>
                </c:pt>
              </c:strCache>
            </c:strRef>
          </c:cat>
          <c:val>
            <c:numRef>
              <c:f>Dashboard!$G$10:$G$15</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27A7-471A-B6DC-3B9181671416}"/>
            </c:ext>
          </c:extLst>
        </c:ser>
        <c:dLbls>
          <c:showLegendKey val="0"/>
          <c:showVal val="0"/>
          <c:showCatName val="0"/>
          <c:showSerName val="0"/>
          <c:showPercent val="0"/>
          <c:showBubbleSize val="0"/>
        </c:dLbls>
        <c:gapWidth val="219"/>
        <c:overlap val="-27"/>
        <c:axId val="507297503"/>
        <c:axId val="507271583"/>
        <c:extLst>
          <c:ext xmlns:c15="http://schemas.microsoft.com/office/drawing/2012/chart" uri="{02D57815-91ED-43cb-92C2-25804820EDAC}">
            <c15:filteredBarSeries>
              <c15:ser>
                <c:idx val="0"/>
                <c:order val="0"/>
                <c:tx>
                  <c:strRef>
                    <c:extLst>
                      <c:ext uri="{02D57815-91ED-43cb-92C2-25804820EDAC}">
                        <c15:formulaRef>
                          <c15:sqref>Dashboard!$C$9</c15:sqref>
                        </c15:formulaRef>
                      </c:ext>
                    </c:extLst>
                    <c:strCache>
                      <c:ptCount val="1"/>
                    </c:strCache>
                  </c:strRef>
                </c:tx>
                <c:spPr>
                  <a:solidFill>
                    <a:schemeClr val="accent1"/>
                  </a:solidFill>
                  <a:ln>
                    <a:noFill/>
                  </a:ln>
                  <a:effectLst/>
                </c:spPr>
                <c:invertIfNegative val="0"/>
                <c:cat>
                  <c:strRef>
                    <c:extLst>
                      <c:ext uri="{02D57815-91ED-43cb-92C2-25804820EDAC}">
                        <c15:formulaRef>
                          <c15:sqref>Dashboard!$B$10:$B$15</c15:sqref>
                        </c15:formulaRef>
                      </c:ext>
                    </c:extLst>
                    <c:strCache>
                      <c:ptCount val="6"/>
                      <c:pt idx="0">
                        <c:v>GOVERN (GV)</c:v>
                      </c:pt>
                      <c:pt idx="1">
                        <c:v>IDENTIFY (ID)</c:v>
                      </c:pt>
                      <c:pt idx="2">
                        <c:v>PROTECT (PR)</c:v>
                      </c:pt>
                      <c:pt idx="3">
                        <c:v>DETECT (DE)</c:v>
                      </c:pt>
                      <c:pt idx="4">
                        <c:v>RESPOND (RS)</c:v>
                      </c:pt>
                      <c:pt idx="5">
                        <c:v>RECOVER (RC)</c:v>
                      </c:pt>
                    </c:strCache>
                  </c:strRef>
                </c:cat>
                <c:val>
                  <c:numRef>
                    <c:extLst>
                      <c:ext uri="{02D57815-91ED-43cb-92C2-25804820EDAC}">
                        <c15:formulaRef>
                          <c15:sqref>Dashboard!$C$10:$C$15</c15:sqref>
                        </c15:formulaRef>
                      </c:ext>
                    </c:extLst>
                    <c:numCache>
                      <c:formatCode>General</c:formatCode>
                      <c:ptCount val="6"/>
                    </c:numCache>
                  </c:numRef>
                </c:val>
                <c:extLst>
                  <c:ext xmlns:c16="http://schemas.microsoft.com/office/drawing/2014/chart" uri="{C3380CC4-5D6E-409C-BE32-E72D297353CC}">
                    <c16:uniqueId val="{00000000-27A7-471A-B6DC-3B9181671416}"/>
                  </c:ext>
                </c:extLst>
              </c15:ser>
            </c15:filteredBarSeries>
          </c:ext>
        </c:extLst>
      </c:barChart>
      <c:catAx>
        <c:axId val="507297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271583"/>
        <c:crosses val="autoZero"/>
        <c:auto val="1"/>
        <c:lblAlgn val="ctr"/>
        <c:lblOffset val="100"/>
        <c:noMultiLvlLbl val="0"/>
      </c:catAx>
      <c:valAx>
        <c:axId val="5072715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297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Category Maturity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6400699912510939E-2"/>
          <c:y val="8.9024894077606748E-2"/>
          <c:w val="0.88304374453193346"/>
          <c:h val="0.34736497139178751"/>
        </c:manualLayout>
      </c:layout>
      <c:barChart>
        <c:barDir val="col"/>
        <c:grouping val="clustered"/>
        <c:varyColors val="0"/>
        <c:ser>
          <c:idx val="3"/>
          <c:order val="3"/>
          <c:tx>
            <c:strRef>
              <c:f>'Previous Dashboard'!$F$17</c:f>
              <c:strCache>
                <c:ptCount val="1"/>
                <c:pt idx="0">
                  <c:v>Maturity</c:v>
                </c:pt>
              </c:strCache>
            </c:strRef>
          </c:tx>
          <c:spPr>
            <a:solidFill>
              <a:schemeClr val="accent4"/>
            </a:solidFill>
            <a:ln>
              <a:solidFill>
                <a:schemeClr val="tx1"/>
              </a:solidFill>
            </a:ln>
            <a:effectLst/>
          </c:spPr>
          <c:invertIfNegative val="0"/>
          <c:dPt>
            <c:idx val="0"/>
            <c:invertIfNegative val="0"/>
            <c:bubble3D val="0"/>
            <c:spPr>
              <a:solidFill>
                <a:srgbClr val="00B0F0"/>
              </a:solidFill>
              <a:ln>
                <a:solidFill>
                  <a:schemeClr val="tx1"/>
                </a:solidFill>
              </a:ln>
              <a:effectLst/>
            </c:spPr>
            <c:extLst>
              <c:ext xmlns:c16="http://schemas.microsoft.com/office/drawing/2014/chart" uri="{C3380CC4-5D6E-409C-BE32-E72D297353CC}">
                <c16:uniqueId val="{00000005-8657-4669-B4CA-78D5DAFAE7F8}"/>
              </c:ext>
            </c:extLst>
          </c:dPt>
          <c:dPt>
            <c:idx val="1"/>
            <c:invertIfNegative val="0"/>
            <c:bubble3D val="0"/>
            <c:spPr>
              <a:solidFill>
                <a:srgbClr val="00B0F0"/>
              </a:solidFill>
              <a:ln>
                <a:solidFill>
                  <a:schemeClr val="tx1"/>
                </a:solidFill>
              </a:ln>
              <a:effectLst/>
            </c:spPr>
            <c:extLst>
              <c:ext xmlns:c16="http://schemas.microsoft.com/office/drawing/2014/chart" uri="{C3380CC4-5D6E-409C-BE32-E72D297353CC}">
                <c16:uniqueId val="{00000006-8657-4669-B4CA-78D5DAFAE7F8}"/>
              </c:ext>
            </c:extLst>
          </c:dPt>
          <c:dPt>
            <c:idx val="2"/>
            <c:invertIfNegative val="0"/>
            <c:bubble3D val="0"/>
            <c:spPr>
              <a:solidFill>
                <a:srgbClr val="00B0F0"/>
              </a:solidFill>
              <a:ln>
                <a:solidFill>
                  <a:schemeClr val="tx1"/>
                </a:solidFill>
              </a:ln>
              <a:effectLst/>
            </c:spPr>
            <c:extLst>
              <c:ext xmlns:c16="http://schemas.microsoft.com/office/drawing/2014/chart" uri="{C3380CC4-5D6E-409C-BE32-E72D297353CC}">
                <c16:uniqueId val="{00000007-8657-4669-B4CA-78D5DAFAE7F8}"/>
              </c:ext>
            </c:extLst>
          </c:dPt>
          <c:dPt>
            <c:idx val="3"/>
            <c:invertIfNegative val="0"/>
            <c:bubble3D val="0"/>
            <c:spPr>
              <a:solidFill>
                <a:srgbClr val="00B0F0"/>
              </a:solidFill>
              <a:ln>
                <a:solidFill>
                  <a:schemeClr val="tx1"/>
                </a:solidFill>
              </a:ln>
              <a:effectLst/>
            </c:spPr>
            <c:extLst>
              <c:ext xmlns:c16="http://schemas.microsoft.com/office/drawing/2014/chart" uri="{C3380CC4-5D6E-409C-BE32-E72D297353CC}">
                <c16:uniqueId val="{00000008-8657-4669-B4CA-78D5DAFAE7F8}"/>
              </c:ext>
            </c:extLst>
          </c:dPt>
          <c:dPt>
            <c:idx val="4"/>
            <c:invertIfNegative val="0"/>
            <c:bubble3D val="0"/>
            <c:spPr>
              <a:solidFill>
                <a:srgbClr val="00B0F0"/>
              </a:solidFill>
              <a:ln>
                <a:solidFill>
                  <a:schemeClr val="tx1"/>
                </a:solidFill>
              </a:ln>
              <a:effectLst/>
            </c:spPr>
            <c:extLst>
              <c:ext xmlns:c16="http://schemas.microsoft.com/office/drawing/2014/chart" uri="{C3380CC4-5D6E-409C-BE32-E72D297353CC}">
                <c16:uniqueId val="{00000009-8657-4669-B4CA-78D5DAFAE7F8}"/>
              </c:ext>
            </c:extLst>
          </c:dPt>
          <c:dPt>
            <c:idx val="5"/>
            <c:invertIfNegative val="0"/>
            <c:bubble3D val="0"/>
            <c:spPr>
              <a:solidFill>
                <a:srgbClr val="00B0F0"/>
              </a:solidFill>
              <a:ln>
                <a:solidFill>
                  <a:schemeClr val="tx1"/>
                </a:solidFill>
              </a:ln>
              <a:effectLst/>
            </c:spPr>
            <c:extLst>
              <c:ext xmlns:c16="http://schemas.microsoft.com/office/drawing/2014/chart" uri="{C3380CC4-5D6E-409C-BE32-E72D297353CC}">
                <c16:uniqueId val="{0000000A-8657-4669-B4CA-78D5DAFAE7F8}"/>
              </c:ext>
            </c:extLst>
          </c:dPt>
          <c:dPt>
            <c:idx val="6"/>
            <c:invertIfNegative val="0"/>
            <c:bubble3D val="0"/>
            <c:spPr>
              <a:solidFill>
                <a:srgbClr val="7030A0"/>
              </a:solidFill>
              <a:ln>
                <a:solidFill>
                  <a:schemeClr val="tx1"/>
                </a:solidFill>
              </a:ln>
              <a:effectLst/>
            </c:spPr>
            <c:extLst>
              <c:ext xmlns:c16="http://schemas.microsoft.com/office/drawing/2014/chart" uri="{C3380CC4-5D6E-409C-BE32-E72D297353CC}">
                <c16:uniqueId val="{0000000B-8657-4669-B4CA-78D5DAFAE7F8}"/>
              </c:ext>
            </c:extLst>
          </c:dPt>
          <c:dPt>
            <c:idx val="7"/>
            <c:invertIfNegative val="0"/>
            <c:bubble3D val="0"/>
            <c:spPr>
              <a:solidFill>
                <a:srgbClr val="7030A0"/>
              </a:solidFill>
              <a:ln>
                <a:solidFill>
                  <a:schemeClr val="tx1"/>
                </a:solidFill>
              </a:ln>
              <a:effectLst/>
            </c:spPr>
            <c:extLst>
              <c:ext xmlns:c16="http://schemas.microsoft.com/office/drawing/2014/chart" uri="{C3380CC4-5D6E-409C-BE32-E72D297353CC}">
                <c16:uniqueId val="{0000000C-8657-4669-B4CA-78D5DAFAE7F8}"/>
              </c:ext>
            </c:extLst>
          </c:dPt>
          <c:dPt>
            <c:idx val="8"/>
            <c:invertIfNegative val="0"/>
            <c:bubble3D val="0"/>
            <c:spPr>
              <a:solidFill>
                <a:srgbClr val="7030A0"/>
              </a:solidFill>
              <a:ln>
                <a:solidFill>
                  <a:schemeClr val="tx1"/>
                </a:solidFill>
              </a:ln>
              <a:effectLst/>
            </c:spPr>
            <c:extLst>
              <c:ext xmlns:c16="http://schemas.microsoft.com/office/drawing/2014/chart" uri="{C3380CC4-5D6E-409C-BE32-E72D297353CC}">
                <c16:uniqueId val="{0000000D-8657-4669-B4CA-78D5DAFAE7F8}"/>
              </c:ext>
            </c:extLst>
          </c:dPt>
          <c:dPt>
            <c:idx val="9"/>
            <c:invertIfNegative val="0"/>
            <c:bubble3D val="0"/>
            <c:spPr>
              <a:solidFill>
                <a:srgbClr val="7030A0"/>
              </a:solidFill>
              <a:ln>
                <a:solidFill>
                  <a:schemeClr val="tx1"/>
                </a:solidFill>
              </a:ln>
              <a:effectLst/>
            </c:spPr>
            <c:extLst>
              <c:ext xmlns:c16="http://schemas.microsoft.com/office/drawing/2014/chart" uri="{C3380CC4-5D6E-409C-BE32-E72D297353CC}">
                <c16:uniqueId val="{0000000E-8657-4669-B4CA-78D5DAFAE7F8}"/>
              </c:ext>
            </c:extLst>
          </c:dPt>
          <c:dPt>
            <c:idx val="10"/>
            <c:invertIfNegative val="0"/>
            <c:bubble3D val="0"/>
            <c:spPr>
              <a:solidFill>
                <a:srgbClr val="7030A0"/>
              </a:solidFill>
              <a:ln>
                <a:solidFill>
                  <a:schemeClr val="tx1"/>
                </a:solidFill>
              </a:ln>
              <a:effectLst/>
            </c:spPr>
            <c:extLst>
              <c:ext xmlns:c16="http://schemas.microsoft.com/office/drawing/2014/chart" uri="{C3380CC4-5D6E-409C-BE32-E72D297353CC}">
                <c16:uniqueId val="{0000000F-8657-4669-B4CA-78D5DAFAE7F8}"/>
              </c:ext>
            </c:extLst>
          </c:dPt>
          <c:dPt>
            <c:idx val="11"/>
            <c:invertIfNegative val="0"/>
            <c:bubble3D val="0"/>
            <c:spPr>
              <a:solidFill>
                <a:srgbClr val="7030A0"/>
              </a:solidFill>
              <a:ln>
                <a:solidFill>
                  <a:schemeClr val="tx1"/>
                </a:solidFill>
              </a:ln>
              <a:effectLst/>
            </c:spPr>
            <c:extLst>
              <c:ext xmlns:c16="http://schemas.microsoft.com/office/drawing/2014/chart" uri="{C3380CC4-5D6E-409C-BE32-E72D297353CC}">
                <c16:uniqueId val="{00000010-8657-4669-B4CA-78D5DAFAE7F8}"/>
              </c:ext>
            </c:extLst>
          </c:dPt>
          <c:dPt>
            <c:idx val="12"/>
            <c:invertIfNegative val="0"/>
            <c:bubble3D val="0"/>
            <c:spPr>
              <a:solidFill>
                <a:srgbClr val="FFFF00"/>
              </a:solidFill>
              <a:ln>
                <a:solidFill>
                  <a:schemeClr val="tx1"/>
                </a:solidFill>
              </a:ln>
              <a:effectLst/>
            </c:spPr>
            <c:extLst>
              <c:ext xmlns:c16="http://schemas.microsoft.com/office/drawing/2014/chart" uri="{C3380CC4-5D6E-409C-BE32-E72D297353CC}">
                <c16:uniqueId val="{00000011-8657-4669-B4CA-78D5DAFAE7F8}"/>
              </c:ext>
            </c:extLst>
          </c:dPt>
          <c:dPt>
            <c:idx val="13"/>
            <c:invertIfNegative val="0"/>
            <c:bubble3D val="0"/>
            <c:spPr>
              <a:solidFill>
                <a:srgbClr val="FFFF00"/>
              </a:solidFill>
              <a:ln>
                <a:solidFill>
                  <a:schemeClr val="tx1"/>
                </a:solidFill>
              </a:ln>
              <a:effectLst/>
            </c:spPr>
            <c:extLst>
              <c:ext xmlns:c16="http://schemas.microsoft.com/office/drawing/2014/chart" uri="{C3380CC4-5D6E-409C-BE32-E72D297353CC}">
                <c16:uniqueId val="{00000012-8657-4669-B4CA-78D5DAFAE7F8}"/>
              </c:ext>
            </c:extLst>
          </c:dPt>
          <c:dPt>
            <c:idx val="14"/>
            <c:invertIfNegative val="0"/>
            <c:bubble3D val="0"/>
            <c:spPr>
              <a:solidFill>
                <a:srgbClr val="FFFF00"/>
              </a:solidFill>
              <a:ln>
                <a:solidFill>
                  <a:schemeClr val="tx1"/>
                </a:solidFill>
              </a:ln>
              <a:effectLst/>
            </c:spPr>
            <c:extLst>
              <c:ext xmlns:c16="http://schemas.microsoft.com/office/drawing/2014/chart" uri="{C3380CC4-5D6E-409C-BE32-E72D297353CC}">
                <c16:uniqueId val="{00000013-8657-4669-B4CA-78D5DAFAE7F8}"/>
              </c:ext>
            </c:extLst>
          </c:dPt>
          <c:dPt>
            <c:idx val="15"/>
            <c:invertIfNegative val="0"/>
            <c:bubble3D val="0"/>
            <c:spPr>
              <a:solidFill>
                <a:srgbClr val="FF0000"/>
              </a:solidFill>
              <a:ln>
                <a:solidFill>
                  <a:schemeClr val="tx1"/>
                </a:solidFill>
              </a:ln>
              <a:effectLst/>
            </c:spPr>
            <c:extLst>
              <c:ext xmlns:c16="http://schemas.microsoft.com/office/drawing/2014/chart" uri="{C3380CC4-5D6E-409C-BE32-E72D297353CC}">
                <c16:uniqueId val="{00000014-8657-4669-B4CA-78D5DAFAE7F8}"/>
              </c:ext>
            </c:extLst>
          </c:dPt>
          <c:dPt>
            <c:idx val="16"/>
            <c:invertIfNegative val="0"/>
            <c:bubble3D val="0"/>
            <c:spPr>
              <a:solidFill>
                <a:srgbClr val="FF0000"/>
              </a:solidFill>
              <a:ln>
                <a:solidFill>
                  <a:schemeClr val="tx1"/>
                </a:solidFill>
              </a:ln>
              <a:effectLst/>
            </c:spPr>
            <c:extLst>
              <c:ext xmlns:c16="http://schemas.microsoft.com/office/drawing/2014/chart" uri="{C3380CC4-5D6E-409C-BE32-E72D297353CC}">
                <c16:uniqueId val="{00000015-8657-4669-B4CA-78D5DAFAE7F8}"/>
              </c:ext>
            </c:extLst>
          </c:dPt>
          <c:dPt>
            <c:idx val="17"/>
            <c:invertIfNegative val="0"/>
            <c:bubble3D val="0"/>
            <c:spPr>
              <a:solidFill>
                <a:srgbClr val="FF0000"/>
              </a:solidFill>
              <a:ln>
                <a:solidFill>
                  <a:schemeClr val="tx1"/>
                </a:solidFill>
              </a:ln>
              <a:effectLst/>
            </c:spPr>
            <c:extLst>
              <c:ext xmlns:c16="http://schemas.microsoft.com/office/drawing/2014/chart" uri="{C3380CC4-5D6E-409C-BE32-E72D297353CC}">
                <c16:uniqueId val="{00000016-8657-4669-B4CA-78D5DAFAE7F8}"/>
              </c:ext>
            </c:extLst>
          </c:dPt>
          <c:dPt>
            <c:idx val="18"/>
            <c:invertIfNegative val="0"/>
            <c:bubble3D val="0"/>
            <c:spPr>
              <a:solidFill>
                <a:srgbClr val="FF0000"/>
              </a:solidFill>
              <a:ln>
                <a:solidFill>
                  <a:schemeClr val="tx1"/>
                </a:solidFill>
              </a:ln>
              <a:effectLst/>
            </c:spPr>
            <c:extLst>
              <c:ext xmlns:c16="http://schemas.microsoft.com/office/drawing/2014/chart" uri="{C3380CC4-5D6E-409C-BE32-E72D297353CC}">
                <c16:uniqueId val="{00000017-8657-4669-B4CA-78D5DAFAE7F8}"/>
              </c:ext>
            </c:extLst>
          </c:dPt>
          <c:dPt>
            <c:idx val="19"/>
            <c:invertIfNegative val="0"/>
            <c:bubble3D val="0"/>
            <c:spPr>
              <a:solidFill>
                <a:srgbClr val="FF0000"/>
              </a:solidFill>
              <a:ln>
                <a:solidFill>
                  <a:schemeClr val="tx1"/>
                </a:solidFill>
              </a:ln>
              <a:effectLst/>
            </c:spPr>
            <c:extLst>
              <c:ext xmlns:c16="http://schemas.microsoft.com/office/drawing/2014/chart" uri="{C3380CC4-5D6E-409C-BE32-E72D297353CC}">
                <c16:uniqueId val="{00000018-8657-4669-B4CA-78D5DAFAE7F8}"/>
              </c:ext>
            </c:extLst>
          </c:dPt>
          <c:dPt>
            <c:idx val="20"/>
            <c:invertIfNegative val="0"/>
            <c:bubble3D val="0"/>
            <c:spPr>
              <a:solidFill>
                <a:srgbClr val="92D050"/>
              </a:solidFill>
              <a:ln>
                <a:solidFill>
                  <a:schemeClr val="tx1"/>
                </a:solidFill>
              </a:ln>
              <a:effectLst/>
            </c:spPr>
            <c:extLst>
              <c:ext xmlns:c16="http://schemas.microsoft.com/office/drawing/2014/chart" uri="{C3380CC4-5D6E-409C-BE32-E72D297353CC}">
                <c16:uniqueId val="{00000019-8657-4669-B4CA-78D5DAFAE7F8}"/>
              </c:ext>
            </c:extLst>
          </c:dPt>
          <c:dPt>
            <c:idx val="21"/>
            <c:invertIfNegative val="0"/>
            <c:bubble3D val="0"/>
            <c:spPr>
              <a:solidFill>
                <a:srgbClr val="92D050"/>
              </a:solidFill>
              <a:ln>
                <a:solidFill>
                  <a:schemeClr val="tx1"/>
                </a:solidFill>
              </a:ln>
              <a:effectLst/>
            </c:spPr>
            <c:extLst>
              <c:ext xmlns:c16="http://schemas.microsoft.com/office/drawing/2014/chart" uri="{C3380CC4-5D6E-409C-BE32-E72D297353CC}">
                <c16:uniqueId val="{0000001A-8657-4669-B4CA-78D5DAFAE7F8}"/>
              </c:ext>
            </c:extLst>
          </c:dPt>
          <c:dPt>
            <c:idx val="22"/>
            <c:invertIfNegative val="0"/>
            <c:bubble3D val="0"/>
            <c:spPr>
              <a:solidFill>
                <a:srgbClr val="92D050"/>
              </a:solidFill>
              <a:ln>
                <a:solidFill>
                  <a:schemeClr val="tx1"/>
                </a:solidFill>
              </a:ln>
              <a:effectLst/>
            </c:spPr>
            <c:extLst>
              <c:ext xmlns:c16="http://schemas.microsoft.com/office/drawing/2014/chart" uri="{C3380CC4-5D6E-409C-BE32-E72D297353CC}">
                <c16:uniqueId val="{0000001B-8657-4669-B4CA-78D5DAFAE7F8}"/>
              </c:ext>
            </c:extLst>
          </c:dPt>
          <c:cat>
            <c:strRef>
              <c:f>'Previous Dashboard'!$B$18:$B$40</c:f>
              <c:strCache>
                <c:ptCount val="23"/>
                <c:pt idx="0">
                  <c:v>Asset Management (ID.AM)</c:v>
                </c:pt>
                <c:pt idx="1">
                  <c:v>Business Environment (ID.BE)</c:v>
                </c:pt>
                <c:pt idx="2">
                  <c:v>Governance (ID.GV)</c:v>
                </c:pt>
                <c:pt idx="3">
                  <c:v>Risk Assessment (ID.RA)</c:v>
                </c:pt>
                <c:pt idx="4">
                  <c:v>Risk Management Strategy (ID.RM)</c:v>
                </c:pt>
                <c:pt idx="5">
                  <c:v>Supply Chain (ID.SC)</c:v>
                </c:pt>
                <c:pt idx="6">
                  <c:v>Access Control (PR.AC)</c:v>
                </c:pt>
                <c:pt idx="7">
                  <c:v>Awareness and Training (PR.AT)</c:v>
                </c:pt>
                <c:pt idx="8">
                  <c:v>Data Security (PR.DS)</c:v>
                </c:pt>
                <c:pt idx="9">
                  <c:v>Information Protection Processes and Procedures (PR.IP)</c:v>
                </c:pt>
                <c:pt idx="10">
                  <c:v>Maintenance (PR.MA)</c:v>
                </c:pt>
                <c:pt idx="11">
                  <c:v>Protective Technology (PR.PT)</c:v>
                </c:pt>
                <c:pt idx="12">
                  <c:v>Anomalies and Events (DE.AE)</c:v>
                </c:pt>
                <c:pt idx="13">
                  <c:v>Security Continuous Monitoring (DE.CM)</c:v>
                </c:pt>
                <c:pt idx="14">
                  <c:v>Detection Processes (DE.DP)</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f>'Previous Dashboard'!$F$18:$F$40</c:f>
              <c:numCache>
                <c:formatCode>0.00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8657-4669-B4CA-78D5DAFAE7F8}"/>
            </c:ext>
          </c:extLst>
        </c:ser>
        <c:dLbls>
          <c:showLegendKey val="0"/>
          <c:showVal val="0"/>
          <c:showCatName val="0"/>
          <c:showSerName val="0"/>
          <c:showPercent val="0"/>
          <c:showBubbleSize val="0"/>
        </c:dLbls>
        <c:gapWidth val="219"/>
        <c:overlap val="-27"/>
        <c:axId val="388488336"/>
        <c:axId val="388486376"/>
        <c:extLst>
          <c:ext xmlns:c15="http://schemas.microsoft.com/office/drawing/2012/chart" uri="{02D57815-91ED-43cb-92C2-25804820EDAC}">
            <c15:filteredBarSeries>
              <c15:ser>
                <c:idx val="0"/>
                <c:order val="0"/>
                <c:tx>
                  <c:strRef>
                    <c:extLst>
                      <c:ext uri="{02D57815-91ED-43cb-92C2-25804820EDAC}">
                        <c15:formulaRef>
                          <c15:sqref>'Previous Dashboard'!$C$17</c15:sqref>
                        </c15:formulaRef>
                      </c:ext>
                    </c:extLst>
                    <c:strCache>
                      <c:ptCount val="1"/>
                    </c:strCache>
                  </c:strRef>
                </c:tx>
                <c:spPr>
                  <a:solidFill>
                    <a:schemeClr val="accent1"/>
                  </a:solidFill>
                  <a:ln>
                    <a:noFill/>
                  </a:ln>
                  <a:effectLst/>
                </c:spPr>
                <c:invertIfNegative val="0"/>
                <c:cat>
                  <c:strRef>
                    <c:extLst>
                      <c:ext uri="{02D57815-91ED-43cb-92C2-25804820EDAC}">
                        <c15:formulaRef>
                          <c15:sqref>'Previous Dashboard'!$B$18:$B$40</c15:sqref>
                        </c15:formulaRef>
                      </c:ext>
                    </c:extLst>
                    <c:strCache>
                      <c:ptCount val="23"/>
                      <c:pt idx="0">
                        <c:v>Asset Management (ID.AM)</c:v>
                      </c:pt>
                      <c:pt idx="1">
                        <c:v>Business Environment (ID.BE)</c:v>
                      </c:pt>
                      <c:pt idx="2">
                        <c:v>Governance (ID.GV)</c:v>
                      </c:pt>
                      <c:pt idx="3">
                        <c:v>Risk Assessment (ID.RA)</c:v>
                      </c:pt>
                      <c:pt idx="4">
                        <c:v>Risk Management Strategy (ID.RM)</c:v>
                      </c:pt>
                      <c:pt idx="5">
                        <c:v>Supply Chain (ID.SC)</c:v>
                      </c:pt>
                      <c:pt idx="6">
                        <c:v>Access Control (PR.AC)</c:v>
                      </c:pt>
                      <c:pt idx="7">
                        <c:v>Awareness and Training (PR.AT)</c:v>
                      </c:pt>
                      <c:pt idx="8">
                        <c:v>Data Security (PR.DS)</c:v>
                      </c:pt>
                      <c:pt idx="9">
                        <c:v>Information Protection Processes and Procedures (PR.IP)</c:v>
                      </c:pt>
                      <c:pt idx="10">
                        <c:v>Maintenance (PR.MA)</c:v>
                      </c:pt>
                      <c:pt idx="11">
                        <c:v>Protective Technology (PR.PT)</c:v>
                      </c:pt>
                      <c:pt idx="12">
                        <c:v>Anomalies and Events (DE.AE)</c:v>
                      </c:pt>
                      <c:pt idx="13">
                        <c:v>Security Continuous Monitoring (DE.CM)</c:v>
                      </c:pt>
                      <c:pt idx="14">
                        <c:v>Detection Processes (DE.DP)</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extLst>
                      <c:ext uri="{02D57815-91ED-43cb-92C2-25804820EDAC}">
                        <c15:formulaRef>
                          <c15:sqref>'Previous Dashboard'!$C$18:$C$40</c15:sqref>
                        </c15:formulaRef>
                      </c:ext>
                    </c:extLst>
                    <c:numCache>
                      <c:formatCode>General</c:formatCode>
                      <c:ptCount val="23"/>
                    </c:numCache>
                  </c:numRef>
                </c:val>
                <c:extLst>
                  <c:ext xmlns:c16="http://schemas.microsoft.com/office/drawing/2014/chart" uri="{C3380CC4-5D6E-409C-BE32-E72D297353CC}">
                    <c16:uniqueId val="{00000000-8657-4669-B4CA-78D5DAFAE7F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'Previous Dashboard'!$D$17</c15:sqref>
                        </c15:formulaRef>
                      </c:ext>
                    </c:extLst>
                    <c:strCache>
                      <c:ptCount val="1"/>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'Previous Dashboard'!$B$18:$B$40</c15:sqref>
                        </c15:formulaRef>
                      </c:ext>
                    </c:extLst>
                    <c:strCache>
                      <c:ptCount val="23"/>
                      <c:pt idx="0">
                        <c:v>Asset Management (ID.AM)</c:v>
                      </c:pt>
                      <c:pt idx="1">
                        <c:v>Business Environment (ID.BE)</c:v>
                      </c:pt>
                      <c:pt idx="2">
                        <c:v>Governance (ID.GV)</c:v>
                      </c:pt>
                      <c:pt idx="3">
                        <c:v>Risk Assessment (ID.RA)</c:v>
                      </c:pt>
                      <c:pt idx="4">
                        <c:v>Risk Management Strategy (ID.RM)</c:v>
                      </c:pt>
                      <c:pt idx="5">
                        <c:v>Supply Chain (ID.SC)</c:v>
                      </c:pt>
                      <c:pt idx="6">
                        <c:v>Access Control (PR.AC)</c:v>
                      </c:pt>
                      <c:pt idx="7">
                        <c:v>Awareness and Training (PR.AT)</c:v>
                      </c:pt>
                      <c:pt idx="8">
                        <c:v>Data Security (PR.DS)</c:v>
                      </c:pt>
                      <c:pt idx="9">
                        <c:v>Information Protection Processes and Procedures (PR.IP)</c:v>
                      </c:pt>
                      <c:pt idx="10">
                        <c:v>Maintenance (PR.MA)</c:v>
                      </c:pt>
                      <c:pt idx="11">
                        <c:v>Protective Technology (PR.PT)</c:v>
                      </c:pt>
                      <c:pt idx="12">
                        <c:v>Anomalies and Events (DE.AE)</c:v>
                      </c:pt>
                      <c:pt idx="13">
                        <c:v>Security Continuous Monitoring (DE.CM)</c:v>
                      </c:pt>
                      <c:pt idx="14">
                        <c:v>Detection Processes (DE.DP)</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extLst xmlns:c15="http://schemas.microsoft.com/office/drawing/2012/chart">
                      <c:ext xmlns:c15="http://schemas.microsoft.com/office/drawing/2012/chart" uri="{02D57815-91ED-43cb-92C2-25804820EDAC}">
                        <c15:formulaRef>
                          <c15:sqref>'Previous Dashboard'!$D$18:$D$40</c15:sqref>
                        </c15:formulaRef>
                      </c:ext>
                    </c:extLst>
                    <c:numCache>
                      <c:formatCode>General</c:formatCode>
                      <c:ptCount val="23"/>
                    </c:numCache>
                  </c:numRef>
                </c:val>
                <c:extLst xmlns:c15="http://schemas.microsoft.com/office/drawing/2012/chart">
                  <c:ext xmlns:c16="http://schemas.microsoft.com/office/drawing/2014/chart" uri="{C3380CC4-5D6E-409C-BE32-E72D297353CC}">
                    <c16:uniqueId val="{00000001-8657-4669-B4CA-78D5DAFAE7F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'Previous Dashboard'!$E$17</c15:sqref>
                        </c15:formulaRef>
                      </c:ext>
                    </c:extLst>
                    <c:strCache>
                      <c:ptCount val="1"/>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'Previous Dashboard'!$B$18:$B$40</c15:sqref>
                        </c15:formulaRef>
                      </c:ext>
                    </c:extLst>
                    <c:strCache>
                      <c:ptCount val="23"/>
                      <c:pt idx="0">
                        <c:v>Asset Management (ID.AM)</c:v>
                      </c:pt>
                      <c:pt idx="1">
                        <c:v>Business Environment (ID.BE)</c:v>
                      </c:pt>
                      <c:pt idx="2">
                        <c:v>Governance (ID.GV)</c:v>
                      </c:pt>
                      <c:pt idx="3">
                        <c:v>Risk Assessment (ID.RA)</c:v>
                      </c:pt>
                      <c:pt idx="4">
                        <c:v>Risk Management Strategy (ID.RM)</c:v>
                      </c:pt>
                      <c:pt idx="5">
                        <c:v>Supply Chain (ID.SC)</c:v>
                      </c:pt>
                      <c:pt idx="6">
                        <c:v>Access Control (PR.AC)</c:v>
                      </c:pt>
                      <c:pt idx="7">
                        <c:v>Awareness and Training (PR.AT)</c:v>
                      </c:pt>
                      <c:pt idx="8">
                        <c:v>Data Security (PR.DS)</c:v>
                      </c:pt>
                      <c:pt idx="9">
                        <c:v>Information Protection Processes and Procedures (PR.IP)</c:v>
                      </c:pt>
                      <c:pt idx="10">
                        <c:v>Maintenance (PR.MA)</c:v>
                      </c:pt>
                      <c:pt idx="11">
                        <c:v>Protective Technology (PR.PT)</c:v>
                      </c:pt>
                      <c:pt idx="12">
                        <c:v>Anomalies and Events (DE.AE)</c:v>
                      </c:pt>
                      <c:pt idx="13">
                        <c:v>Security Continuous Monitoring (DE.CM)</c:v>
                      </c:pt>
                      <c:pt idx="14">
                        <c:v>Detection Processes (DE.DP)</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extLst xmlns:c15="http://schemas.microsoft.com/office/drawing/2012/chart">
                      <c:ext xmlns:c15="http://schemas.microsoft.com/office/drawing/2012/chart" uri="{02D57815-91ED-43cb-92C2-25804820EDAC}">
                        <c15:formulaRef>
                          <c15:sqref>'Previous Dashboard'!$E$18:$E$40</c15:sqref>
                        </c15:formulaRef>
                      </c:ext>
                    </c:extLst>
                    <c:numCache>
                      <c:formatCode>General</c:formatCode>
                      <c:ptCount val="23"/>
                    </c:numCache>
                  </c:numRef>
                </c:val>
                <c:extLst xmlns:c15="http://schemas.microsoft.com/office/drawing/2012/chart">
                  <c:ext xmlns:c16="http://schemas.microsoft.com/office/drawing/2014/chart" uri="{C3380CC4-5D6E-409C-BE32-E72D297353CC}">
                    <c16:uniqueId val="{00000002-8657-4669-B4CA-78D5DAFAE7F8}"/>
                  </c:ext>
                </c:extLst>
              </c15:ser>
            </c15:filteredBarSeries>
          </c:ext>
        </c:extLst>
      </c:barChart>
      <c:catAx>
        <c:axId val="38848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486376"/>
        <c:crosses val="autoZero"/>
        <c:auto val="1"/>
        <c:lblAlgn val="ctr"/>
        <c:lblOffset val="100"/>
        <c:noMultiLvlLbl val="0"/>
      </c:catAx>
      <c:valAx>
        <c:axId val="388486376"/>
        <c:scaling>
          <c:orientation val="minMax"/>
          <c:max val="10"/>
        </c:scaling>
        <c:delete val="0"/>
        <c:axPos val="l"/>
        <c:majorGridlines>
          <c:spPr>
            <a:ln w="3175" cap="flat" cmpd="sng" algn="ctr">
              <a:solidFill>
                <a:schemeClr val="tx1">
                  <a:alpha val="2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488336"/>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Progress Towards Target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'Previous Dashboard'!$C$17</c:f>
              <c:strCache>
                <c:ptCount val="1"/>
              </c:strCache>
            </c:strRef>
          </c:tx>
          <c:spPr>
            <a:solidFill>
              <a:schemeClr val="accent1"/>
            </a:solidFill>
            <a:ln>
              <a:noFill/>
            </a:ln>
            <a:effectLst/>
          </c:spPr>
          <c:cat>
            <c:strRef>
              <c:f>'Previous Dashboard'!$B$18:$B$40</c:f>
              <c:strCache>
                <c:ptCount val="23"/>
                <c:pt idx="0">
                  <c:v>Asset Management (ID.AM)</c:v>
                </c:pt>
                <c:pt idx="1">
                  <c:v>Business Environment (ID.BE)</c:v>
                </c:pt>
                <c:pt idx="2">
                  <c:v>Governance (ID.GV)</c:v>
                </c:pt>
                <c:pt idx="3">
                  <c:v>Risk Assessment (ID.RA)</c:v>
                </c:pt>
                <c:pt idx="4">
                  <c:v>Risk Management Strategy (ID.RM)</c:v>
                </c:pt>
                <c:pt idx="5">
                  <c:v>Supply Chain (ID.SC)</c:v>
                </c:pt>
                <c:pt idx="6">
                  <c:v>Access Control (PR.AC)</c:v>
                </c:pt>
                <c:pt idx="7">
                  <c:v>Awareness and Training (PR.AT)</c:v>
                </c:pt>
                <c:pt idx="8">
                  <c:v>Data Security (PR.DS)</c:v>
                </c:pt>
                <c:pt idx="9">
                  <c:v>Information Protection Processes and Procedures (PR.IP)</c:v>
                </c:pt>
                <c:pt idx="10">
                  <c:v>Maintenance (PR.MA)</c:v>
                </c:pt>
                <c:pt idx="11">
                  <c:v>Protective Technology (PR.PT)</c:v>
                </c:pt>
                <c:pt idx="12">
                  <c:v>Anomalies and Events (DE.AE)</c:v>
                </c:pt>
                <c:pt idx="13">
                  <c:v>Security Continuous Monitoring (DE.CM)</c:v>
                </c:pt>
                <c:pt idx="14">
                  <c:v>Detection Processes (DE.DP)</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f>'Previous Dashboard'!$C$18:$C$40</c:f>
              <c:numCache>
                <c:formatCode>General</c:formatCode>
                <c:ptCount val="23"/>
              </c:numCache>
            </c:numRef>
          </c:val>
          <c:extLst>
            <c:ext xmlns:c16="http://schemas.microsoft.com/office/drawing/2014/chart" uri="{C3380CC4-5D6E-409C-BE32-E72D297353CC}">
              <c16:uniqueId val="{00000000-1E27-4067-8B58-4D97440394E6}"/>
            </c:ext>
          </c:extLst>
        </c:ser>
        <c:ser>
          <c:idx val="1"/>
          <c:order val="1"/>
          <c:tx>
            <c:strRef>
              <c:f>'Previous Dashboard'!$D$17</c:f>
              <c:strCache>
                <c:ptCount val="1"/>
              </c:strCache>
            </c:strRef>
          </c:tx>
          <c:spPr>
            <a:solidFill>
              <a:schemeClr val="accent2"/>
            </a:solidFill>
            <a:ln>
              <a:noFill/>
            </a:ln>
            <a:effectLst/>
          </c:spPr>
          <c:cat>
            <c:strRef>
              <c:f>'Previous Dashboard'!$B$18:$B$40</c:f>
              <c:strCache>
                <c:ptCount val="23"/>
                <c:pt idx="0">
                  <c:v>Asset Management (ID.AM)</c:v>
                </c:pt>
                <c:pt idx="1">
                  <c:v>Business Environment (ID.BE)</c:v>
                </c:pt>
                <c:pt idx="2">
                  <c:v>Governance (ID.GV)</c:v>
                </c:pt>
                <c:pt idx="3">
                  <c:v>Risk Assessment (ID.RA)</c:v>
                </c:pt>
                <c:pt idx="4">
                  <c:v>Risk Management Strategy (ID.RM)</c:v>
                </c:pt>
                <c:pt idx="5">
                  <c:v>Supply Chain (ID.SC)</c:v>
                </c:pt>
                <c:pt idx="6">
                  <c:v>Access Control (PR.AC)</c:v>
                </c:pt>
                <c:pt idx="7">
                  <c:v>Awareness and Training (PR.AT)</c:v>
                </c:pt>
                <c:pt idx="8">
                  <c:v>Data Security (PR.DS)</c:v>
                </c:pt>
                <c:pt idx="9">
                  <c:v>Information Protection Processes and Procedures (PR.IP)</c:v>
                </c:pt>
                <c:pt idx="10">
                  <c:v>Maintenance (PR.MA)</c:v>
                </c:pt>
                <c:pt idx="11">
                  <c:v>Protective Technology (PR.PT)</c:v>
                </c:pt>
                <c:pt idx="12">
                  <c:v>Anomalies and Events (DE.AE)</c:v>
                </c:pt>
                <c:pt idx="13">
                  <c:v>Security Continuous Monitoring (DE.CM)</c:v>
                </c:pt>
                <c:pt idx="14">
                  <c:v>Detection Processes (DE.DP)</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f>'Previous Dashboard'!$D$18:$D$40</c:f>
              <c:numCache>
                <c:formatCode>General</c:formatCode>
                <c:ptCount val="23"/>
              </c:numCache>
            </c:numRef>
          </c:val>
          <c:extLst>
            <c:ext xmlns:c16="http://schemas.microsoft.com/office/drawing/2014/chart" uri="{C3380CC4-5D6E-409C-BE32-E72D297353CC}">
              <c16:uniqueId val="{00000001-1E27-4067-8B58-4D97440394E6}"/>
            </c:ext>
          </c:extLst>
        </c:ser>
        <c:ser>
          <c:idx val="2"/>
          <c:order val="2"/>
          <c:tx>
            <c:strRef>
              <c:f>'Previous Dashboard'!$E$17</c:f>
              <c:strCache>
                <c:ptCount val="1"/>
              </c:strCache>
            </c:strRef>
          </c:tx>
          <c:spPr>
            <a:solidFill>
              <a:schemeClr val="accent3"/>
            </a:solidFill>
            <a:ln>
              <a:noFill/>
            </a:ln>
            <a:effectLst/>
          </c:spPr>
          <c:cat>
            <c:strRef>
              <c:f>'Previous Dashboard'!$B$18:$B$40</c:f>
              <c:strCache>
                <c:ptCount val="23"/>
                <c:pt idx="0">
                  <c:v>Asset Management (ID.AM)</c:v>
                </c:pt>
                <c:pt idx="1">
                  <c:v>Business Environment (ID.BE)</c:v>
                </c:pt>
                <c:pt idx="2">
                  <c:v>Governance (ID.GV)</c:v>
                </c:pt>
                <c:pt idx="3">
                  <c:v>Risk Assessment (ID.RA)</c:v>
                </c:pt>
                <c:pt idx="4">
                  <c:v>Risk Management Strategy (ID.RM)</c:v>
                </c:pt>
                <c:pt idx="5">
                  <c:v>Supply Chain (ID.SC)</c:v>
                </c:pt>
                <c:pt idx="6">
                  <c:v>Access Control (PR.AC)</c:v>
                </c:pt>
                <c:pt idx="7">
                  <c:v>Awareness and Training (PR.AT)</c:v>
                </c:pt>
                <c:pt idx="8">
                  <c:v>Data Security (PR.DS)</c:v>
                </c:pt>
                <c:pt idx="9">
                  <c:v>Information Protection Processes and Procedures (PR.IP)</c:v>
                </c:pt>
                <c:pt idx="10">
                  <c:v>Maintenance (PR.MA)</c:v>
                </c:pt>
                <c:pt idx="11">
                  <c:v>Protective Technology (PR.PT)</c:v>
                </c:pt>
                <c:pt idx="12">
                  <c:v>Anomalies and Events (DE.AE)</c:v>
                </c:pt>
                <c:pt idx="13">
                  <c:v>Security Continuous Monitoring (DE.CM)</c:v>
                </c:pt>
                <c:pt idx="14">
                  <c:v>Detection Processes (DE.DP)</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f>'Previous Dashboard'!$E$18:$E$40</c:f>
              <c:numCache>
                <c:formatCode>General</c:formatCode>
                <c:ptCount val="23"/>
              </c:numCache>
            </c:numRef>
          </c:val>
          <c:extLst>
            <c:ext xmlns:c16="http://schemas.microsoft.com/office/drawing/2014/chart" uri="{C3380CC4-5D6E-409C-BE32-E72D297353CC}">
              <c16:uniqueId val="{00000002-1E27-4067-8B58-4D97440394E6}"/>
            </c:ext>
          </c:extLst>
        </c:ser>
        <c:ser>
          <c:idx val="3"/>
          <c:order val="3"/>
          <c:tx>
            <c:strRef>
              <c:f>'Previous Dashboard'!$F$17</c:f>
              <c:strCache>
                <c:ptCount val="1"/>
                <c:pt idx="0">
                  <c:v>Maturity</c:v>
                </c:pt>
              </c:strCache>
            </c:strRef>
          </c:tx>
          <c:spPr>
            <a:solidFill>
              <a:schemeClr val="accent1">
                <a:lumMod val="75000"/>
              </a:schemeClr>
            </a:solidFill>
            <a:ln>
              <a:noFill/>
            </a:ln>
            <a:effectLst/>
          </c:spPr>
          <c:cat>
            <c:strRef>
              <c:f>'Previous Dashboard'!$B$18:$B$40</c:f>
              <c:strCache>
                <c:ptCount val="23"/>
                <c:pt idx="0">
                  <c:v>Asset Management (ID.AM)</c:v>
                </c:pt>
                <c:pt idx="1">
                  <c:v>Business Environment (ID.BE)</c:v>
                </c:pt>
                <c:pt idx="2">
                  <c:v>Governance (ID.GV)</c:v>
                </c:pt>
                <c:pt idx="3">
                  <c:v>Risk Assessment (ID.RA)</c:v>
                </c:pt>
                <c:pt idx="4">
                  <c:v>Risk Management Strategy (ID.RM)</c:v>
                </c:pt>
                <c:pt idx="5">
                  <c:v>Supply Chain (ID.SC)</c:v>
                </c:pt>
                <c:pt idx="6">
                  <c:v>Access Control (PR.AC)</c:v>
                </c:pt>
                <c:pt idx="7">
                  <c:v>Awareness and Training (PR.AT)</c:v>
                </c:pt>
                <c:pt idx="8">
                  <c:v>Data Security (PR.DS)</c:v>
                </c:pt>
                <c:pt idx="9">
                  <c:v>Information Protection Processes and Procedures (PR.IP)</c:v>
                </c:pt>
                <c:pt idx="10">
                  <c:v>Maintenance (PR.MA)</c:v>
                </c:pt>
                <c:pt idx="11">
                  <c:v>Protective Technology (PR.PT)</c:v>
                </c:pt>
                <c:pt idx="12">
                  <c:v>Anomalies and Events (DE.AE)</c:v>
                </c:pt>
                <c:pt idx="13">
                  <c:v>Security Continuous Monitoring (DE.CM)</c:v>
                </c:pt>
                <c:pt idx="14">
                  <c:v>Detection Processes (DE.DP)</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f>'Previous Dashboard'!$F$18:$F$40</c:f>
              <c:numCache>
                <c:formatCode>0.00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1E27-4067-8B58-4D97440394E6}"/>
            </c:ext>
          </c:extLst>
        </c:ser>
        <c:ser>
          <c:idx val="4"/>
          <c:order val="4"/>
          <c:tx>
            <c:strRef>
              <c:f>'Previous Dashboard'!$G$17</c:f>
              <c:strCache>
                <c:ptCount val="1"/>
                <c:pt idx="0">
                  <c:v>Target</c:v>
                </c:pt>
              </c:strCache>
            </c:strRef>
          </c:tx>
          <c:spPr>
            <a:noFill/>
            <a:ln w="19050">
              <a:solidFill>
                <a:srgbClr val="FF3399"/>
              </a:solidFill>
            </a:ln>
            <a:effectLst/>
          </c:spPr>
          <c:cat>
            <c:strRef>
              <c:f>'Previous Dashboard'!$B$18:$B$40</c:f>
              <c:strCache>
                <c:ptCount val="23"/>
                <c:pt idx="0">
                  <c:v>Asset Management (ID.AM)</c:v>
                </c:pt>
                <c:pt idx="1">
                  <c:v>Business Environment (ID.BE)</c:v>
                </c:pt>
                <c:pt idx="2">
                  <c:v>Governance (ID.GV)</c:v>
                </c:pt>
                <c:pt idx="3">
                  <c:v>Risk Assessment (ID.RA)</c:v>
                </c:pt>
                <c:pt idx="4">
                  <c:v>Risk Management Strategy (ID.RM)</c:v>
                </c:pt>
                <c:pt idx="5">
                  <c:v>Supply Chain (ID.SC)</c:v>
                </c:pt>
                <c:pt idx="6">
                  <c:v>Access Control (PR.AC)</c:v>
                </c:pt>
                <c:pt idx="7">
                  <c:v>Awareness and Training (PR.AT)</c:v>
                </c:pt>
                <c:pt idx="8">
                  <c:v>Data Security (PR.DS)</c:v>
                </c:pt>
                <c:pt idx="9">
                  <c:v>Information Protection Processes and Procedures (PR.IP)</c:v>
                </c:pt>
                <c:pt idx="10">
                  <c:v>Maintenance (PR.MA)</c:v>
                </c:pt>
                <c:pt idx="11">
                  <c:v>Protective Technology (PR.PT)</c:v>
                </c:pt>
                <c:pt idx="12">
                  <c:v>Anomalies and Events (DE.AE)</c:v>
                </c:pt>
                <c:pt idx="13">
                  <c:v>Security Continuous Monitoring (DE.CM)</c:v>
                </c:pt>
                <c:pt idx="14">
                  <c:v>Detection Processes (DE.DP)</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f>'Previous Dashboard'!$G$18:$G$40</c:f>
              <c:numCache>
                <c:formatCode>General</c:formatCode>
                <c:ptCount val="23"/>
                <c:pt idx="0">
                  <c:v>8</c:v>
                </c:pt>
                <c:pt idx="1">
                  <c:v>8</c:v>
                </c:pt>
                <c:pt idx="2">
                  <c:v>8</c:v>
                </c:pt>
                <c:pt idx="3">
                  <c:v>8</c:v>
                </c:pt>
                <c:pt idx="4">
                  <c:v>8</c:v>
                </c:pt>
                <c:pt idx="5">
                  <c:v>8</c:v>
                </c:pt>
                <c:pt idx="6">
                  <c:v>9</c:v>
                </c:pt>
                <c:pt idx="7">
                  <c:v>8</c:v>
                </c:pt>
                <c:pt idx="8">
                  <c:v>8</c:v>
                </c:pt>
                <c:pt idx="9">
                  <c:v>8</c:v>
                </c:pt>
                <c:pt idx="10">
                  <c:v>8</c:v>
                </c:pt>
                <c:pt idx="11">
                  <c:v>9</c:v>
                </c:pt>
                <c:pt idx="12">
                  <c:v>9</c:v>
                </c:pt>
                <c:pt idx="13">
                  <c:v>8</c:v>
                </c:pt>
                <c:pt idx="14">
                  <c:v>8</c:v>
                </c:pt>
                <c:pt idx="15">
                  <c:v>8</c:v>
                </c:pt>
                <c:pt idx="16">
                  <c:v>9</c:v>
                </c:pt>
                <c:pt idx="17">
                  <c:v>8</c:v>
                </c:pt>
                <c:pt idx="18">
                  <c:v>9</c:v>
                </c:pt>
                <c:pt idx="19">
                  <c:v>8</c:v>
                </c:pt>
                <c:pt idx="20">
                  <c:v>8</c:v>
                </c:pt>
                <c:pt idx="21">
                  <c:v>8</c:v>
                </c:pt>
                <c:pt idx="22">
                  <c:v>8</c:v>
                </c:pt>
              </c:numCache>
            </c:numRef>
          </c:val>
          <c:extLst>
            <c:ext xmlns:c16="http://schemas.microsoft.com/office/drawing/2014/chart" uri="{C3380CC4-5D6E-409C-BE32-E72D297353CC}">
              <c16:uniqueId val="{00000004-1E27-4067-8B58-4D97440394E6}"/>
            </c:ext>
          </c:extLst>
        </c:ser>
        <c:dLbls>
          <c:showLegendKey val="0"/>
          <c:showVal val="0"/>
          <c:showCatName val="0"/>
          <c:showSerName val="0"/>
          <c:showPercent val="0"/>
          <c:showBubbleSize val="0"/>
        </c:dLbls>
        <c:axId val="388492648"/>
        <c:axId val="388491080"/>
      </c:radarChart>
      <c:catAx>
        <c:axId val="3884926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491080"/>
        <c:crosses val="autoZero"/>
        <c:auto val="1"/>
        <c:lblAlgn val="ctr"/>
        <c:lblOffset val="100"/>
        <c:noMultiLvlLbl val="0"/>
      </c:catAx>
      <c:valAx>
        <c:axId val="388491080"/>
        <c:scaling>
          <c:orientation val="minMax"/>
        </c:scaling>
        <c:delete val="0"/>
        <c:axPos val="l"/>
        <c:majorGridlines>
          <c:spPr>
            <a:ln w="3175" cap="flat" cmpd="sng" algn="ctr">
              <a:solidFill>
                <a:schemeClr val="tx1">
                  <a:alpha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4926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2"/>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tx>
            <c:strRef>
              <c:f>'Previous Dashboard'!$D$10</c:f>
              <c:strCache>
                <c:ptCount val="1"/>
                <c:pt idx="0">
                  <c:v>Maturity</c:v>
                </c:pt>
              </c:strCache>
            </c:strRef>
          </c:tx>
          <c:spPr>
            <a:solidFill>
              <a:schemeClr val="accent2"/>
            </a:solidFill>
            <a:ln>
              <a:solidFill>
                <a:schemeClr val="tx1"/>
              </a:solidFill>
            </a:ln>
            <a:effectLst/>
          </c:spPr>
          <c:invertIfNegative val="0"/>
          <c:dPt>
            <c:idx val="0"/>
            <c:invertIfNegative val="0"/>
            <c:bubble3D val="0"/>
            <c:spPr>
              <a:solidFill>
                <a:srgbClr val="00B0F0"/>
              </a:solidFill>
              <a:ln>
                <a:solidFill>
                  <a:schemeClr val="tx1"/>
                </a:solidFill>
              </a:ln>
              <a:effectLst/>
            </c:spPr>
            <c:extLst>
              <c:ext xmlns:c16="http://schemas.microsoft.com/office/drawing/2014/chart" uri="{C3380CC4-5D6E-409C-BE32-E72D297353CC}">
                <c16:uniqueId val="{00000006-600A-45B4-9C8A-E3F7CF61C20B}"/>
              </c:ext>
            </c:extLst>
          </c:dPt>
          <c:dPt>
            <c:idx val="1"/>
            <c:invertIfNegative val="0"/>
            <c:bubble3D val="0"/>
            <c:spPr>
              <a:solidFill>
                <a:srgbClr val="7030A0"/>
              </a:solidFill>
              <a:ln>
                <a:solidFill>
                  <a:schemeClr val="tx1"/>
                </a:solidFill>
              </a:ln>
              <a:effectLst/>
            </c:spPr>
            <c:extLst>
              <c:ext xmlns:c16="http://schemas.microsoft.com/office/drawing/2014/chart" uri="{C3380CC4-5D6E-409C-BE32-E72D297353CC}">
                <c16:uniqueId val="{00000005-600A-45B4-9C8A-E3F7CF61C20B}"/>
              </c:ext>
            </c:extLst>
          </c:dPt>
          <c:dPt>
            <c:idx val="2"/>
            <c:invertIfNegative val="0"/>
            <c:bubble3D val="0"/>
            <c:spPr>
              <a:solidFill>
                <a:srgbClr val="FFFF00"/>
              </a:solidFill>
              <a:ln>
                <a:solidFill>
                  <a:schemeClr val="tx1"/>
                </a:solidFill>
              </a:ln>
              <a:effectLst/>
            </c:spPr>
            <c:extLst>
              <c:ext xmlns:c16="http://schemas.microsoft.com/office/drawing/2014/chart" uri="{C3380CC4-5D6E-409C-BE32-E72D297353CC}">
                <c16:uniqueId val="{00000004-600A-45B4-9C8A-E3F7CF61C20B}"/>
              </c:ext>
            </c:extLst>
          </c:dPt>
          <c:dPt>
            <c:idx val="3"/>
            <c:invertIfNegative val="0"/>
            <c:bubble3D val="0"/>
            <c:spPr>
              <a:solidFill>
                <a:srgbClr val="FF0000"/>
              </a:solidFill>
              <a:ln>
                <a:solidFill>
                  <a:schemeClr val="tx1"/>
                </a:solidFill>
              </a:ln>
              <a:effectLst/>
            </c:spPr>
            <c:extLst>
              <c:ext xmlns:c16="http://schemas.microsoft.com/office/drawing/2014/chart" uri="{C3380CC4-5D6E-409C-BE32-E72D297353CC}">
                <c16:uniqueId val="{00000003-600A-45B4-9C8A-E3F7CF61C20B}"/>
              </c:ext>
            </c:extLst>
          </c:dPt>
          <c:dPt>
            <c:idx val="4"/>
            <c:invertIfNegative val="0"/>
            <c:bubble3D val="0"/>
            <c:spPr>
              <a:solidFill>
                <a:srgbClr val="92D050"/>
              </a:solidFill>
              <a:ln>
                <a:solidFill>
                  <a:schemeClr val="tx1"/>
                </a:solidFill>
              </a:ln>
              <a:effectLst/>
            </c:spPr>
            <c:extLst>
              <c:ext xmlns:c16="http://schemas.microsoft.com/office/drawing/2014/chart" uri="{C3380CC4-5D6E-409C-BE32-E72D297353CC}">
                <c16:uniqueId val="{00000002-600A-45B4-9C8A-E3F7CF61C2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'Previous Dashboard'!$B$11:$B$15</c:f>
              <c:strCache>
                <c:ptCount val="5"/>
                <c:pt idx="0">
                  <c:v>IDENTIFY (ID)</c:v>
                </c:pt>
                <c:pt idx="1">
                  <c:v>PROTECT (PR)</c:v>
                </c:pt>
                <c:pt idx="2">
                  <c:v>DETECT (DE)</c:v>
                </c:pt>
                <c:pt idx="3">
                  <c:v>RESPOND (RS)</c:v>
                </c:pt>
                <c:pt idx="4">
                  <c:v>RECOVER (RC)</c:v>
                </c:pt>
              </c:strCache>
            </c:strRef>
          </c:cat>
          <c:val>
            <c:numRef>
              <c:f>'Previous Dashboard'!$D$11:$D$15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600A-45B4-9C8A-E3F7CF61C20B}"/>
            </c:ext>
          </c:extLst>
        </c:ser>
        <c:ser>
          <c:idx val="0"/>
          <c:order val="1"/>
          <c:tx>
            <c:v>Target</c:v>
          </c:tx>
          <c:spPr>
            <a:solidFill>
              <a:srgbClr val="FFC000">
                <a:alpha val="33000"/>
              </a:srgbClr>
            </a:solidFill>
            <a:ln>
              <a:solidFill>
                <a:srgbClr val="FF3399"/>
              </a:solidFill>
              <a:prstDash val="dash"/>
            </a:ln>
            <a:effectLst/>
          </c:spPr>
          <c:invertIfNegative val="0"/>
          <c:cat>
            <c:strRef>
              <c:f>'Previous Dashboard'!$B$11:$B$15</c:f>
              <c:strCache>
                <c:ptCount val="5"/>
                <c:pt idx="0">
                  <c:v>IDENTIFY (ID)</c:v>
                </c:pt>
                <c:pt idx="1">
                  <c:v>PROTECT (PR)</c:v>
                </c:pt>
                <c:pt idx="2">
                  <c:v>DETECT (DE)</c:v>
                </c:pt>
                <c:pt idx="3">
                  <c:v>RESPOND (RS)</c:v>
                </c:pt>
                <c:pt idx="4">
                  <c:v>RECOVER (RC)</c:v>
                </c:pt>
              </c:strCache>
            </c:strRef>
          </c:cat>
          <c:val>
            <c:numRef>
              <c:f>'Previous Dashboard'!$F$11:$F$15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600A-45B4-9C8A-E3F7CF61C20B}"/>
            </c:ext>
          </c:extLst>
        </c:ser>
        <c:dLbls>
          <c:showLegendKey val="0"/>
          <c:showVal val="0"/>
          <c:showCatName val="0"/>
          <c:showSerName val="0"/>
          <c:showPercent val="0"/>
          <c:showBubbleSize val="0"/>
        </c:dLbls>
        <c:gapWidth val="150"/>
        <c:overlap val="100"/>
        <c:axId val="388487160"/>
        <c:axId val="388491472"/>
      </c:barChart>
      <c:catAx>
        <c:axId val="3884871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491472"/>
        <c:crosses val="autoZero"/>
        <c:auto val="1"/>
        <c:lblAlgn val="ctr"/>
        <c:lblOffset val="100"/>
        <c:noMultiLvlLbl val="0"/>
      </c:catAx>
      <c:valAx>
        <c:axId val="388491472"/>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4871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Function Maturity</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8E9-49B6-B4E7-712B07A1DF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8E9-49B6-B4E7-712B07A1DF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8E9-49B6-B4E7-712B07A1DF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8E9-49B6-B4E7-712B07A1DF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8E9-49B6-B4E7-712B07A1DF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'Previous Dashboard'!$B$11:$B$15</c:f>
              <c:strCache>
                <c:ptCount val="5"/>
                <c:pt idx="0">
                  <c:v>IDENTIFY (ID)</c:v>
                </c:pt>
                <c:pt idx="1">
                  <c:v>PROTECT (PR)</c:v>
                </c:pt>
                <c:pt idx="2">
                  <c:v>DETECT (DE)</c:v>
                </c:pt>
                <c:pt idx="3">
                  <c:v>RESPOND (RS)</c:v>
                </c:pt>
                <c:pt idx="4">
                  <c:v>RECOVER (RC)</c:v>
                </c:pt>
              </c:strCache>
            </c:strRef>
          </c:cat>
          <c:val>
            <c:numRef>
              <c:f>'Previous Dashboard'!$C$11:$C$15</c:f>
              <c:numCache>
                <c:formatCode>General</c:formatCode>
                <c:ptCount val="5"/>
              </c:numCache>
            </c:numRef>
          </c:val>
          <c:extLst>
            <c:ext xmlns:c16="http://schemas.microsoft.com/office/drawing/2014/chart" uri="{C3380CC4-5D6E-409C-BE32-E72D297353CC}">
              <c16:uniqueId val="{0000000A-48E9-49B6-B4E7-712B07A1DF16}"/>
            </c:ext>
          </c:extLst>
        </c:ser>
        <c:ser>
          <c:idx val="1"/>
          <c:order val="1"/>
          <c:dPt>
            <c:idx val="0"/>
            <c:bubble3D val="0"/>
            <c:spPr>
              <a:solidFill>
                <a:srgbClr val="00B0F0"/>
              </a:solidFill>
              <a:ln w="19050">
                <a:solidFill>
                  <a:schemeClr val="lt1"/>
                </a:solidFill>
              </a:ln>
              <a:effectLst/>
            </c:spPr>
            <c:extLst>
              <c:ext xmlns:c16="http://schemas.microsoft.com/office/drawing/2014/chart" uri="{C3380CC4-5D6E-409C-BE32-E72D297353CC}">
                <c16:uniqueId val="{0000000C-48E9-49B6-B4E7-712B07A1DF16}"/>
              </c:ext>
            </c:extLst>
          </c:dPt>
          <c:dPt>
            <c:idx val="1"/>
            <c:bubble3D val="0"/>
            <c:spPr>
              <a:solidFill>
                <a:srgbClr val="7030A0"/>
              </a:solidFill>
              <a:ln w="19050">
                <a:solidFill>
                  <a:schemeClr val="lt1"/>
                </a:solidFill>
              </a:ln>
              <a:effectLst/>
            </c:spPr>
            <c:extLst>
              <c:ext xmlns:c16="http://schemas.microsoft.com/office/drawing/2014/chart" uri="{C3380CC4-5D6E-409C-BE32-E72D297353CC}">
                <c16:uniqueId val="{0000000E-48E9-49B6-B4E7-712B07A1DF1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10-48E9-49B6-B4E7-712B07A1DF16}"/>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12-48E9-49B6-B4E7-712B07A1DF16}"/>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14-48E9-49B6-B4E7-712B07A1DF16}"/>
              </c:ext>
            </c:extLst>
          </c:dPt>
          <c:dLbls>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E-48E9-49B6-B4E7-712B07A1DF16}"/>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12-48E9-49B6-B4E7-712B07A1DF16}"/>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'Previous Dashboard'!$B$11:$B$15</c:f>
              <c:strCache>
                <c:ptCount val="5"/>
                <c:pt idx="0">
                  <c:v>IDENTIFY (ID)</c:v>
                </c:pt>
                <c:pt idx="1">
                  <c:v>PROTECT (PR)</c:v>
                </c:pt>
                <c:pt idx="2">
                  <c:v>DETECT (DE)</c:v>
                </c:pt>
                <c:pt idx="3">
                  <c:v>RESPOND (RS)</c:v>
                </c:pt>
                <c:pt idx="4">
                  <c:v>RECOVER (RC)</c:v>
                </c:pt>
              </c:strCache>
            </c:strRef>
          </c:cat>
          <c:val>
            <c:numRef>
              <c:f>'Previous Dashboard'!$D$11:$D$15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15-48E9-49B6-B4E7-712B07A1DF16}"/>
            </c:ext>
          </c:extLst>
        </c:ser>
        <c:dLbls>
          <c:showLegendKey val="0"/>
          <c:showVal val="1"/>
          <c:showCatName val="0"/>
          <c:showSerName val="0"/>
          <c:showPercent val="0"/>
          <c:showBubbleSize val="0"/>
          <c:showLeaderLines val="1"/>
        </c:dLbls>
        <c:firstSliceAng val="0"/>
        <c:holeSize val="30"/>
      </c:doughnutChart>
      <c:spPr>
        <a:noFill/>
        <a:ln>
          <a:noFill/>
        </a:ln>
        <a:effectLst/>
      </c:spPr>
    </c:plotArea>
    <c:legend>
      <c:legendPos val="r"/>
      <c:layout>
        <c:manualLayout>
          <c:xMode val="edge"/>
          <c:yMode val="edge"/>
          <c:x val="0.76686122144566771"/>
          <c:y val="0.22156095071449403"/>
          <c:w val="0.22234879760388793"/>
          <c:h val="0.68229440069991243"/>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5.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xdr:col>
      <xdr:colOff>685800</xdr:colOff>
      <xdr:row>5</xdr:row>
      <xdr:rowOff>104775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1642"/>
          <a:ext cx="1533072" cy="1052059"/>
        </a:xfrm>
        <a:prstGeom prst="rect">
          <a:avLst/>
        </a:prstGeom>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9</xdr:col>
      <xdr:colOff>619125</xdr:colOff>
      <xdr:row>10</xdr:row>
      <xdr:rowOff>28575</xdr:rowOff>
    </xdr:from>
    <xdr:to>
      <xdr:col>23</xdr:col>
      <xdr:colOff>390525</xdr:colOff>
      <xdr:row>33</xdr:row>
      <xdr:rowOff>28575</xdr:rowOff>
    </xdr:to>
    <xdr:graphicFrame macro="">
      <xdr:nvGraphicFramePr>
        <xdr:cNvPr id="3" name="Chart 2">
          <a:extLst>
            <a:ext uri="{FF2B5EF4-FFF2-40B4-BE49-F238E27FC236}">
              <a16:creationId xmlns:a16="http://schemas.microsoft.com/office/drawing/2014/main" id="{524915C5-188D-2615-9FE1-C78F3439CE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62</xdr:row>
      <xdr:rowOff>180975</xdr:rowOff>
    </xdr:from>
    <xdr:to>
      <xdr:col>19</xdr:col>
      <xdr:colOff>47625</xdr:colOff>
      <xdr:row>94</xdr:row>
      <xdr:rowOff>133350</xdr:rowOff>
    </xdr:to>
    <xdr:graphicFrame macro="">
      <xdr:nvGraphicFramePr>
        <xdr:cNvPr id="9" name="Chart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14</xdr:row>
      <xdr:rowOff>152400</xdr:rowOff>
    </xdr:from>
    <xdr:to>
      <xdr:col>19</xdr:col>
      <xdr:colOff>666750</xdr:colOff>
      <xdr:row>40</xdr:row>
      <xdr:rowOff>19050</xdr:rowOff>
    </xdr:to>
    <xdr:graphicFrame macro="">
      <xdr:nvGraphicFramePr>
        <xdr:cNvPr id="10" name="Chart 9">
          <a:extLst>
            <a:ext uri="{FF2B5EF4-FFF2-40B4-BE49-F238E27FC236}">
              <a16:creationId xmlns:a16="http://schemas.microsoft.com/office/drawing/2014/main" id="{00000000-0008-0000-0600-00000A000000}"/>
            </a:ext>
            <a:ext uri="{147F2762-F138-4A5C-976F-8EAC2B608ADB}">
              <a16:predDERef xmlns:a16="http://schemas.microsoft.com/office/drawing/2014/main" pre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40</xdr:row>
      <xdr:rowOff>95250</xdr:rowOff>
    </xdr:from>
    <xdr:to>
      <xdr:col>19</xdr:col>
      <xdr:colOff>28575</xdr:colOff>
      <xdr:row>62</xdr:row>
      <xdr:rowOff>28575</xdr:rowOff>
    </xdr:to>
    <xdr:graphicFrame macro="">
      <xdr:nvGraphicFramePr>
        <xdr:cNvPr id="11" name="Chart 10">
          <a:extLst>
            <a:ext uri="{FF2B5EF4-FFF2-40B4-BE49-F238E27FC236}">
              <a16:creationId xmlns:a16="http://schemas.microsoft.com/office/drawing/2014/main" id="{00000000-0008-0000-0600-00000B000000}"/>
            </a:ext>
            <a:ext uri="{147F2762-F138-4A5C-976F-8EAC2B608ADB}">
              <a16:predDERef xmlns:a16="http://schemas.microsoft.com/office/drawing/2014/main" pred="{00000000-0008-0000-06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0</xdr:row>
      <xdr:rowOff>0</xdr:rowOff>
    </xdr:from>
    <xdr:to>
      <xdr:col>1</xdr:col>
      <xdr:colOff>733425</xdr:colOff>
      <xdr:row>5</xdr:row>
      <xdr:rowOff>152400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142" y="0"/>
          <a:ext cx="1560287" cy="1150712"/>
        </a:xfrm>
        <a:prstGeom prst="rect">
          <a:avLst/>
        </a:prstGeom>
      </xdr:spPr>
    </xdr:pic>
    <xdr:clientData/>
  </xdr:twoCellAnchor>
  <xdr:twoCellAnchor>
    <xdr:from>
      <xdr:col>10</xdr:col>
      <xdr:colOff>133350</xdr:colOff>
      <xdr:row>1</xdr:row>
      <xdr:rowOff>95250</xdr:rowOff>
    </xdr:from>
    <xdr:to>
      <xdr:col>19</xdr:col>
      <xdr:colOff>647700</xdr:colOff>
      <xdr:row>14</xdr:row>
      <xdr:rowOff>47625</xdr:rowOff>
    </xdr:to>
    <xdr:graphicFrame macro="">
      <xdr:nvGraphicFramePr>
        <xdr:cNvPr id="15" name="Chart 14">
          <a:extLst>
            <a:ext uri="{FF2B5EF4-FFF2-40B4-BE49-F238E27FC236}">
              <a16:creationId xmlns:a16="http://schemas.microsoft.com/office/drawing/2014/main" id="{00000000-0008-0000-0600-00000F000000}"/>
            </a:ext>
            <a:ext uri="{147F2762-F138-4A5C-976F-8EAC2B608ADB}">
              <a16:predDERef xmlns:a16="http://schemas.microsoft.com/office/drawing/2014/main" pre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1EF1902-9421-4466-8440-BD4CBCFD6373}" name="Assessment2" displayName="Assessment2" ref="A1:K113" totalsRowShown="0" headerRowDxfId="22" dataDxfId="21">
  <autoFilter ref="A1:K113" xr:uid="{00000000-0009-0000-0100-000001000000}"/>
  <tableColumns count="11">
    <tableColumn id="1" xr3:uid="{1FE845FE-EE75-4C6C-A87A-53C1564D2F1A}" name="#" dataDxfId="20"/>
    <tableColumn id="2" xr3:uid="{1CA9B73A-CB68-48F2-801E-B87A6497657F}" name="Function" dataDxfId="19"/>
    <tableColumn id="3" xr3:uid="{F52DAEC2-E48F-443E-A0C0-A9BA605E4299}" name="Category" dataDxfId="18"/>
    <tableColumn id="4" xr3:uid="{1248B5F3-251A-4274-83FB-2A0BD52A49F0}" name="Sub Cat" dataDxfId="0"/>
    <tableColumn id="5" xr3:uid="{D4BA72E8-1A11-4E41-AAFF-DAD3EED3159D}" name="Sub Category Description" dataDxfId="17"/>
    <tableColumn id="6" xr3:uid="{F35941E4-3B55-4C16-BF1C-9B300639EB66}" name="Current" dataDxfId="16"/>
    <tableColumn id="7" xr3:uid="{FED95F0E-B527-4C4A-9629-C79ED5612307}" name="Previous" dataDxfId="15"/>
    <tableColumn id="8" xr3:uid="{E715C16A-5111-4CD0-868D-013057F2E695}" name="Available Evidence" dataDxfId="14"/>
    <tableColumn id="9" xr3:uid="{4D8908DC-869E-4983-8C6B-01BB2B4EE780}" name="Comments" dataDxfId="13"/>
    <tableColumn id="12" xr3:uid="{B1D9596D-871B-40C6-80EE-398589CAF1A9}" name="Owner" dataDxfId="12"/>
    <tableColumn id="10" xr3:uid="{0E4C7715-1B7D-4EED-B00F-D493091C6FDC}" name="Related Controls &amp; References" dataDxfId="11"/>
  </tableColumns>
  <tableStyleInfo name="TableStyleMedium6" showFirstColumn="0" showLastColumn="0" showRowStripes="1" showColumnStripes="0"/>
</table>
</file>

<file path=xl/theme/theme1.xml><?xml version="1.0" encoding="utf-8"?>
<a:theme xmlns:a="http://schemas.openxmlformats.org/drawingml/2006/main" name="Depth">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pth">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
  <sheetViews>
    <sheetView workbookViewId="0">
      <selection activeCell="F2" sqref="F2"/>
    </sheetView>
  </sheetViews>
  <sheetFormatPr defaultColWidth="8.796875" defaultRowHeight="15.6" x14ac:dyDescent="0.3"/>
  <cols>
    <col min="1" max="1" width="14.796875" customWidth="1"/>
  </cols>
  <sheetData>
    <row r="1" spans="1:9" x14ac:dyDescent="0.3">
      <c r="A1" s="28"/>
      <c r="B1" s="28" t="s">
        <v>0</v>
      </c>
      <c r="C1" s="28" t="s">
        <v>1</v>
      </c>
      <c r="D1" s="28" t="s">
        <v>2</v>
      </c>
      <c r="E1" s="28" t="s">
        <v>3</v>
      </c>
      <c r="F1" s="28" t="s">
        <v>4</v>
      </c>
      <c r="G1" s="28" t="s">
        <v>5</v>
      </c>
      <c r="H1" s="28" t="s">
        <v>6</v>
      </c>
      <c r="I1" s="28" t="s">
        <v>7</v>
      </c>
    </row>
    <row r="2" spans="1:9" x14ac:dyDescent="0.3">
      <c r="A2" s="31" t="s">
        <v>8</v>
      </c>
      <c r="B2" s="31" t="e">
        <f>#REF!</f>
        <v>#REF!</v>
      </c>
      <c r="C2" s="31" t="e">
        <f>#REF!</f>
        <v>#REF!</v>
      </c>
      <c r="D2" s="31" t="e">
        <f>C2-B2</f>
        <v>#REF!</v>
      </c>
      <c r="E2" s="32" t="e">
        <f>IF(F2&gt;0,(B2-F2),B2)</f>
        <v>#REF!</v>
      </c>
      <c r="F2" s="32" t="e">
        <f>IF(D2&lt;0,ABS(D2),0)</f>
        <v>#REF!</v>
      </c>
      <c r="G2" s="32" t="e">
        <f>IF(D2&gt;0,D2,0)</f>
        <v>#REF!</v>
      </c>
      <c r="H2" s="32" t="e">
        <f>I2-(E2+F2+G2)</f>
        <v>#REF!</v>
      </c>
      <c r="I2" s="29">
        <v>8</v>
      </c>
    </row>
    <row r="3" spans="1:9" x14ac:dyDescent="0.3">
      <c r="A3" s="28" t="s">
        <v>9</v>
      </c>
      <c r="B3" s="31" t="e">
        <f>#REF!</f>
        <v>#REF!</v>
      </c>
      <c r="C3" s="31" t="e">
        <f>#REF!</f>
        <v>#REF!</v>
      </c>
      <c r="D3" s="31" t="e">
        <f t="shared" ref="D3:D6" si="0">C3-B3</f>
        <v>#REF!</v>
      </c>
      <c r="E3" s="32" t="e">
        <f t="shared" ref="E3:E6" si="1">IF(F3&gt;0,(B3-F3),B3)</f>
        <v>#REF!</v>
      </c>
      <c r="F3" s="32" t="e">
        <f t="shared" ref="F3:F6" si="2">IF(D3&lt;0,ABS(D3),0)</f>
        <v>#REF!</v>
      </c>
      <c r="G3" s="32" t="e">
        <f t="shared" ref="G3:G6" si="3">IF(D3&gt;0,D3,0)</f>
        <v>#REF!</v>
      </c>
      <c r="H3" s="32" t="e">
        <f t="shared" ref="H3:H6" si="4">I3-(E3+F3+G3)</f>
        <v>#REF!</v>
      </c>
      <c r="I3" s="29">
        <v>8</v>
      </c>
    </row>
    <row r="4" spans="1:9" x14ac:dyDescent="0.3">
      <c r="A4" s="28" t="s">
        <v>10</v>
      </c>
      <c r="B4" s="31" t="e">
        <f>#REF!</f>
        <v>#REF!</v>
      </c>
      <c r="C4" s="31" t="e">
        <f>#REF!</f>
        <v>#REF!</v>
      </c>
      <c r="D4" s="31" t="e">
        <f t="shared" si="0"/>
        <v>#REF!</v>
      </c>
      <c r="E4" s="32" t="e">
        <f t="shared" si="1"/>
        <v>#REF!</v>
      </c>
      <c r="F4" s="32" t="e">
        <f t="shared" si="2"/>
        <v>#REF!</v>
      </c>
      <c r="G4" s="32" t="e">
        <f t="shared" si="3"/>
        <v>#REF!</v>
      </c>
      <c r="H4" s="32" t="e">
        <f t="shared" si="4"/>
        <v>#REF!</v>
      </c>
      <c r="I4" s="29">
        <v>8</v>
      </c>
    </row>
    <row r="5" spans="1:9" x14ac:dyDescent="0.3">
      <c r="A5" s="28" t="s">
        <v>11</v>
      </c>
      <c r="B5" s="31" t="e">
        <f>#REF!</f>
        <v>#REF!</v>
      </c>
      <c r="C5" s="31" t="e">
        <f>#REF!</f>
        <v>#REF!</v>
      </c>
      <c r="D5" s="31" t="e">
        <f t="shared" si="0"/>
        <v>#REF!</v>
      </c>
      <c r="E5" s="32" t="e">
        <f t="shared" si="1"/>
        <v>#REF!</v>
      </c>
      <c r="F5" s="32" t="e">
        <f t="shared" si="2"/>
        <v>#REF!</v>
      </c>
      <c r="G5" s="32" t="e">
        <f t="shared" si="3"/>
        <v>#REF!</v>
      </c>
      <c r="H5" s="32" t="e">
        <f t="shared" si="4"/>
        <v>#REF!</v>
      </c>
      <c r="I5" s="29">
        <v>8</v>
      </c>
    </row>
    <row r="6" spans="1:9" x14ac:dyDescent="0.3">
      <c r="A6" s="28" t="s">
        <v>12</v>
      </c>
      <c r="B6" s="31" t="e">
        <f>#REF!</f>
        <v>#REF!</v>
      </c>
      <c r="C6" s="31" t="e">
        <f>#REF!</f>
        <v>#REF!</v>
      </c>
      <c r="D6" s="31" t="e">
        <f t="shared" si="0"/>
        <v>#REF!</v>
      </c>
      <c r="E6" s="32" t="e">
        <f t="shared" si="1"/>
        <v>#REF!</v>
      </c>
      <c r="F6" s="32" t="e">
        <f t="shared" si="2"/>
        <v>#REF!</v>
      </c>
      <c r="G6" s="32" t="e">
        <f t="shared" si="3"/>
        <v>#REF!</v>
      </c>
      <c r="H6" s="32" t="e">
        <f t="shared" si="4"/>
        <v>#REF!</v>
      </c>
      <c r="I6" s="29">
        <v>8</v>
      </c>
    </row>
    <row r="7" spans="1:9" ht="129.6" x14ac:dyDescent="0.3">
      <c r="B7" s="30" t="s">
        <v>13</v>
      </c>
      <c r="C7" s="30" t="s">
        <v>14</v>
      </c>
      <c r="D7" s="30" t="s">
        <v>15</v>
      </c>
      <c r="E7" s="30" t="s">
        <v>16</v>
      </c>
      <c r="F7" s="30" t="s">
        <v>17</v>
      </c>
      <c r="G7" s="30" t="s">
        <v>18</v>
      </c>
      <c r="H7" s="30" t="s">
        <v>19</v>
      </c>
      <c r="I7" s="30" t="s">
        <v>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B20" sqref="B20:O20"/>
    </sheetView>
  </sheetViews>
  <sheetFormatPr defaultColWidth="9" defaultRowHeight="15.6" x14ac:dyDescent="0.3"/>
  <cols>
    <col min="1" max="1" width="18.19921875" customWidth="1"/>
    <col min="2" max="2" width="19.796875" style="1" customWidth="1"/>
  </cols>
  <sheetData>
    <row r="1" spans="1:2" x14ac:dyDescent="0.3">
      <c r="A1" s="33" t="s">
        <v>21</v>
      </c>
      <c r="B1" s="34" t="s">
        <v>22</v>
      </c>
    </row>
    <row r="2" spans="1:2" x14ac:dyDescent="0.3">
      <c r="A2" s="33" t="s">
        <v>23</v>
      </c>
      <c r="B2" s="35">
        <v>43969</v>
      </c>
    </row>
    <row r="3" spans="1:2" x14ac:dyDescent="0.3">
      <c r="A3" s="33" t="s">
        <v>24</v>
      </c>
      <c r="B3" s="1" t="s">
        <v>25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Y30"/>
  <sheetViews>
    <sheetView zoomScale="70" zoomScaleNormal="70" workbookViewId="0">
      <selection activeCell="B20" sqref="B20:O20"/>
    </sheetView>
  </sheetViews>
  <sheetFormatPr defaultColWidth="11.19921875" defaultRowHeight="15.6" x14ac:dyDescent="0.3"/>
  <cols>
    <col min="3" max="3" width="12.19921875" customWidth="1"/>
    <col min="4" max="4" width="3.19921875" customWidth="1"/>
    <col min="7" max="7" width="3" customWidth="1"/>
    <col min="10" max="10" width="3" customWidth="1"/>
    <col min="13" max="13" width="3" customWidth="1"/>
    <col min="23" max="23" width="5.19921875" customWidth="1"/>
    <col min="25" max="25" width="8.796875" customWidth="1"/>
  </cols>
  <sheetData>
    <row r="5" spans="2:25" ht="16.2" customHeight="1" x14ac:dyDescent="0.3">
      <c r="C5" s="147" t="s">
        <v>26</v>
      </c>
      <c r="D5" s="148"/>
      <c r="E5" s="148"/>
      <c r="F5" s="148"/>
      <c r="G5" s="148"/>
      <c r="H5" s="148"/>
      <c r="I5" s="148"/>
      <c r="J5" s="148"/>
      <c r="K5" s="148"/>
      <c r="L5" s="148"/>
      <c r="M5" s="148"/>
      <c r="N5" s="149"/>
    </row>
    <row r="6" spans="2:25" ht="16.2" customHeight="1" x14ac:dyDescent="0.3">
      <c r="C6" s="150"/>
      <c r="D6" s="151"/>
      <c r="E6" s="151"/>
      <c r="F6" s="151"/>
      <c r="G6" s="151"/>
      <c r="H6" s="151"/>
      <c r="I6" s="151"/>
      <c r="J6" s="151"/>
      <c r="K6" s="151"/>
      <c r="L6" s="151"/>
      <c r="M6" s="151"/>
      <c r="N6" s="152"/>
      <c r="X6" s="186" t="s">
        <v>27</v>
      </c>
      <c r="Y6" s="186"/>
    </row>
    <row r="7" spans="2:25" ht="16.2" customHeight="1" x14ac:dyDescent="0.3">
      <c r="C7" s="150"/>
      <c r="D7" s="151"/>
      <c r="E7" s="151"/>
      <c r="F7" s="151"/>
      <c r="G7" s="151"/>
      <c r="H7" s="151"/>
      <c r="I7" s="151"/>
      <c r="J7" s="151"/>
      <c r="K7" s="151"/>
      <c r="L7" s="151"/>
      <c r="M7" s="151"/>
      <c r="N7" s="152"/>
      <c r="X7" s="186"/>
      <c r="Y7" s="186"/>
    </row>
    <row r="8" spans="2:25" ht="16.2" customHeight="1" x14ac:dyDescent="0.3">
      <c r="C8" s="153"/>
      <c r="D8" s="154"/>
      <c r="E8" s="154"/>
      <c r="F8" s="154"/>
      <c r="G8" s="154"/>
      <c r="H8" s="154"/>
      <c r="I8" s="154"/>
      <c r="J8" s="154"/>
      <c r="K8" s="154"/>
      <c r="L8" s="154"/>
      <c r="M8" s="154"/>
      <c r="N8" s="155"/>
      <c r="X8" s="186"/>
      <c r="Y8" s="186"/>
    </row>
    <row r="9" spans="2:25" x14ac:dyDescent="0.3">
      <c r="X9" s="186"/>
      <c r="Y9" s="186"/>
    </row>
    <row r="10" spans="2:25" ht="16.2" customHeight="1" x14ac:dyDescent="0.3">
      <c r="B10" s="156" t="s">
        <v>28</v>
      </c>
      <c r="C10" s="157"/>
      <c r="E10" s="162" t="s">
        <v>29</v>
      </c>
      <c r="F10" s="163"/>
      <c r="H10" s="168" t="s">
        <v>30</v>
      </c>
      <c r="I10" s="169"/>
      <c r="K10" s="174" t="s">
        <v>31</v>
      </c>
      <c r="L10" s="175"/>
      <c r="N10" s="180" t="s">
        <v>32</v>
      </c>
      <c r="O10" s="181"/>
    </row>
    <row r="11" spans="2:25" ht="16.2" customHeight="1" x14ac:dyDescent="0.3">
      <c r="B11" s="158"/>
      <c r="C11" s="159"/>
      <c r="E11" s="164"/>
      <c r="F11" s="165"/>
      <c r="H11" s="170"/>
      <c r="I11" s="171"/>
      <c r="K11" s="176"/>
      <c r="L11" s="177"/>
      <c r="N11" s="182"/>
      <c r="O11" s="183"/>
    </row>
    <row r="12" spans="2:25" ht="16.2" customHeight="1" x14ac:dyDescent="0.3">
      <c r="B12" s="160"/>
      <c r="C12" s="161"/>
      <c r="E12" s="166"/>
      <c r="F12" s="167"/>
      <c r="H12" s="172"/>
      <c r="I12" s="173"/>
      <c r="K12" s="178"/>
      <c r="L12" s="179"/>
      <c r="N12" s="184"/>
      <c r="O12" s="185"/>
      <c r="X12" s="186" t="s">
        <v>33</v>
      </c>
      <c r="Y12" s="186"/>
    </row>
    <row r="13" spans="2:25" x14ac:dyDescent="0.3">
      <c r="X13" s="186"/>
      <c r="Y13" s="186"/>
    </row>
    <row r="14" spans="2:25" x14ac:dyDescent="0.3">
      <c r="B14" s="215" t="s">
        <v>34</v>
      </c>
      <c r="C14" s="216"/>
      <c r="E14" s="187" t="s">
        <v>35</v>
      </c>
      <c r="F14" s="188"/>
      <c r="H14" s="191" t="s">
        <v>36</v>
      </c>
      <c r="I14" s="192"/>
      <c r="K14" s="199" t="s">
        <v>37</v>
      </c>
      <c r="L14" s="200"/>
      <c r="N14" s="211" t="s">
        <v>38</v>
      </c>
      <c r="O14" s="212"/>
      <c r="X14" s="186"/>
      <c r="Y14" s="186"/>
    </row>
    <row r="15" spans="2:25" x14ac:dyDescent="0.3">
      <c r="B15" s="217"/>
      <c r="C15" s="218"/>
      <c r="E15" s="189"/>
      <c r="F15" s="190"/>
      <c r="H15" s="193"/>
      <c r="I15" s="194"/>
      <c r="K15" s="201"/>
      <c r="L15" s="202"/>
      <c r="N15" s="213"/>
      <c r="O15" s="214"/>
      <c r="X15" s="186"/>
      <c r="Y15" s="186"/>
    </row>
    <row r="16" spans="2:25" x14ac:dyDescent="0.3">
      <c r="X16" s="186"/>
      <c r="Y16" s="186"/>
    </row>
    <row r="17" spans="2:25" x14ac:dyDescent="0.3">
      <c r="B17" s="215" t="s">
        <v>39</v>
      </c>
      <c r="C17" s="216"/>
      <c r="E17" s="187" t="s">
        <v>40</v>
      </c>
      <c r="F17" s="188"/>
      <c r="H17" s="195" t="s">
        <v>41</v>
      </c>
      <c r="I17" s="196"/>
      <c r="K17" s="199" t="s">
        <v>42</v>
      </c>
      <c r="L17" s="200"/>
      <c r="N17" s="211" t="s">
        <v>43</v>
      </c>
      <c r="O17" s="212"/>
    </row>
    <row r="18" spans="2:25" x14ac:dyDescent="0.3">
      <c r="B18" s="217"/>
      <c r="C18" s="218"/>
      <c r="E18" s="189"/>
      <c r="F18" s="190"/>
      <c r="H18" s="197"/>
      <c r="I18" s="198"/>
      <c r="K18" s="201"/>
      <c r="L18" s="202"/>
      <c r="N18" s="213"/>
      <c r="O18" s="214"/>
    </row>
    <row r="19" spans="2:25" x14ac:dyDescent="0.3">
      <c r="X19" s="186" t="s">
        <v>44</v>
      </c>
      <c r="Y19" s="186"/>
    </row>
    <row r="20" spans="2:25" x14ac:dyDescent="0.3">
      <c r="B20" s="215" t="s">
        <v>45</v>
      </c>
      <c r="C20" s="216"/>
      <c r="E20" s="187" t="s">
        <v>46</v>
      </c>
      <c r="F20" s="188"/>
      <c r="H20" s="191" t="s">
        <v>47</v>
      </c>
      <c r="I20" s="192"/>
      <c r="K20" s="199" t="s">
        <v>48</v>
      </c>
      <c r="L20" s="200"/>
      <c r="N20" s="211" t="s">
        <v>42</v>
      </c>
      <c r="O20" s="212"/>
      <c r="X20" s="186"/>
      <c r="Y20" s="186"/>
    </row>
    <row r="21" spans="2:25" x14ac:dyDescent="0.3">
      <c r="B21" s="217"/>
      <c r="C21" s="218"/>
      <c r="E21" s="189"/>
      <c r="F21" s="190"/>
      <c r="H21" s="193"/>
      <c r="I21" s="194"/>
      <c r="K21" s="201"/>
      <c r="L21" s="202"/>
      <c r="N21" s="213"/>
      <c r="O21" s="214"/>
      <c r="X21" s="186"/>
      <c r="Y21" s="186"/>
    </row>
    <row r="22" spans="2:25" x14ac:dyDescent="0.3">
      <c r="X22" s="186"/>
      <c r="Y22" s="186"/>
    </row>
    <row r="23" spans="2:25" ht="16.2" customHeight="1" x14ac:dyDescent="0.3">
      <c r="B23" s="215" t="s">
        <v>49</v>
      </c>
      <c r="C23" s="216"/>
      <c r="E23" s="203" t="s">
        <v>50</v>
      </c>
      <c r="F23" s="204"/>
      <c r="K23" s="199" t="s">
        <v>51</v>
      </c>
      <c r="L23" s="200"/>
      <c r="X23" s="186"/>
      <c r="Y23" s="186"/>
    </row>
    <row r="24" spans="2:25" ht="31.95" customHeight="1" x14ac:dyDescent="0.3">
      <c r="B24" s="217"/>
      <c r="C24" s="218"/>
      <c r="E24" s="205"/>
      <c r="F24" s="206"/>
      <c r="K24" s="201"/>
      <c r="L24" s="202"/>
    </row>
    <row r="25" spans="2:25" x14ac:dyDescent="0.3">
      <c r="X25" s="186" t="s">
        <v>52</v>
      </c>
      <c r="Y25" s="186"/>
    </row>
    <row r="26" spans="2:25" x14ac:dyDescent="0.3">
      <c r="B26" s="207" t="s">
        <v>53</v>
      </c>
      <c r="C26" s="208"/>
      <c r="E26" s="187" t="s">
        <v>54</v>
      </c>
      <c r="F26" s="188"/>
      <c r="K26" s="199" t="s">
        <v>43</v>
      </c>
      <c r="L26" s="200"/>
      <c r="X26" s="186"/>
      <c r="Y26" s="186"/>
    </row>
    <row r="27" spans="2:25" x14ac:dyDescent="0.3">
      <c r="B27" s="209"/>
      <c r="C27" s="210"/>
      <c r="E27" s="189"/>
      <c r="F27" s="190"/>
      <c r="K27" s="201"/>
      <c r="L27" s="202"/>
      <c r="X27" s="186"/>
      <c r="Y27" s="186"/>
    </row>
    <row r="28" spans="2:25" x14ac:dyDescent="0.3">
      <c r="X28" s="186"/>
      <c r="Y28" s="186"/>
    </row>
    <row r="29" spans="2:25" x14ac:dyDescent="0.3">
      <c r="B29" s="207" t="s">
        <v>55</v>
      </c>
      <c r="C29" s="208"/>
      <c r="E29" s="187" t="s">
        <v>56</v>
      </c>
      <c r="F29" s="188"/>
      <c r="X29" s="186"/>
      <c r="Y29" s="186"/>
    </row>
    <row r="30" spans="2:25" x14ac:dyDescent="0.3">
      <c r="B30" s="209"/>
      <c r="C30" s="210"/>
      <c r="E30" s="189"/>
      <c r="F30" s="190"/>
    </row>
  </sheetData>
  <mergeCells count="33">
    <mergeCell ref="X25:Y29"/>
    <mergeCell ref="B29:C30"/>
    <mergeCell ref="N14:O15"/>
    <mergeCell ref="N17:O18"/>
    <mergeCell ref="N20:O21"/>
    <mergeCell ref="B14:C15"/>
    <mergeCell ref="B17:C18"/>
    <mergeCell ref="B20:C21"/>
    <mergeCell ref="B23:C24"/>
    <mergeCell ref="B26:C27"/>
    <mergeCell ref="E26:F27"/>
    <mergeCell ref="X6:Y9"/>
    <mergeCell ref="X12:Y16"/>
    <mergeCell ref="X19:Y23"/>
    <mergeCell ref="E29:F30"/>
    <mergeCell ref="H14:I15"/>
    <mergeCell ref="H17:I18"/>
    <mergeCell ref="H20:I21"/>
    <mergeCell ref="K14:L15"/>
    <mergeCell ref="K17:L18"/>
    <mergeCell ref="K20:L21"/>
    <mergeCell ref="K23:L24"/>
    <mergeCell ref="K26:L27"/>
    <mergeCell ref="E14:F15"/>
    <mergeCell ref="E17:F18"/>
    <mergeCell ref="E20:F21"/>
    <mergeCell ref="E23:F24"/>
    <mergeCell ref="C5:N8"/>
    <mergeCell ref="B10:C12"/>
    <mergeCell ref="E10:F12"/>
    <mergeCell ref="H10:I12"/>
    <mergeCell ref="K10:L12"/>
    <mergeCell ref="N10:O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FFEDA-9C43-4A58-B135-1203EC5E607D}">
  <dimension ref="B1:H8"/>
  <sheetViews>
    <sheetView topLeftCell="A4" zoomScale="85" zoomScaleNormal="85" workbookViewId="0">
      <selection activeCell="B1" sqref="B1:H1048576"/>
    </sheetView>
  </sheetViews>
  <sheetFormatPr defaultColWidth="8.796875" defaultRowHeight="15.6" x14ac:dyDescent="0.3"/>
  <cols>
    <col min="2" max="2" width="28.19921875" customWidth="1"/>
    <col min="3" max="3" width="16.19921875" customWidth="1"/>
    <col min="4" max="4" width="69.796875" customWidth="1"/>
    <col min="6" max="7" width="18.796875" customWidth="1"/>
    <col min="8" max="8" width="74.19921875" customWidth="1"/>
  </cols>
  <sheetData>
    <row r="1" spans="2:8" ht="76.2" customHeight="1" x14ac:dyDescent="0.3">
      <c r="B1" s="52" t="e" vm="1">
        <v>#VALUE!</v>
      </c>
    </row>
    <row r="2" spans="2:8" x14ac:dyDescent="0.3">
      <c r="B2" s="146" t="s">
        <v>417</v>
      </c>
    </row>
    <row r="3" spans="2:8" ht="39" customHeight="1" thickTop="1" thickBot="1" x14ac:dyDescent="0.35">
      <c r="B3" s="222" t="s">
        <v>57</v>
      </c>
      <c r="C3" s="222"/>
      <c r="D3" s="222"/>
      <c r="F3" s="122" t="s">
        <v>58</v>
      </c>
      <c r="G3" s="122" t="s">
        <v>59</v>
      </c>
      <c r="H3" s="124" t="s">
        <v>60</v>
      </c>
    </row>
    <row r="4" spans="2:8" ht="150" customHeight="1" thickTop="1" thickBot="1" x14ac:dyDescent="0.35">
      <c r="B4" s="220" t="s">
        <v>61</v>
      </c>
      <c r="C4" s="221"/>
      <c r="D4" s="221"/>
      <c r="F4" s="127" t="s">
        <v>62</v>
      </c>
      <c r="G4" s="128" t="s">
        <v>63</v>
      </c>
      <c r="H4" s="123" t="s">
        <v>64</v>
      </c>
    </row>
    <row r="5" spans="2:8" ht="150" customHeight="1" thickTop="1" thickBot="1" x14ac:dyDescent="0.35">
      <c r="B5" s="221"/>
      <c r="C5" s="221"/>
      <c r="D5" s="221"/>
      <c r="F5" s="129" t="s">
        <v>65</v>
      </c>
      <c r="G5" s="130" t="s">
        <v>66</v>
      </c>
      <c r="H5" s="125" t="s">
        <v>67</v>
      </c>
    </row>
    <row r="6" spans="2:8" ht="150" customHeight="1" thickTop="1" thickBot="1" x14ac:dyDescent="0.35">
      <c r="B6" s="221"/>
      <c r="C6" s="221"/>
      <c r="D6" s="221"/>
      <c r="F6" s="131" t="s">
        <v>68</v>
      </c>
      <c r="G6" s="132" t="s">
        <v>69</v>
      </c>
      <c r="H6" s="125" t="s">
        <v>70</v>
      </c>
    </row>
    <row r="7" spans="2:8" ht="150" customHeight="1" thickTop="1" thickBot="1" x14ac:dyDescent="0.35">
      <c r="B7" s="221"/>
      <c r="C7" s="221"/>
      <c r="D7" s="221"/>
      <c r="F7" s="133" t="s">
        <v>71</v>
      </c>
      <c r="G7" s="134" t="s">
        <v>72</v>
      </c>
      <c r="H7" s="126" t="s">
        <v>73</v>
      </c>
    </row>
    <row r="8" spans="2:8" ht="16.2" thickTop="1" x14ac:dyDescent="0.3">
      <c r="B8" s="219"/>
      <c r="C8" s="219"/>
      <c r="D8" s="219"/>
    </row>
  </sheetData>
  <sheetProtection algorithmName="SHA-512" hashValue="Q+WEWvGGKYGU1dV8ehuyxO7xfsnnrRXZmZFl43too/mUIT+ikDoyYTqOFpgHIDwHxS/D4QNcoXgc86blxjxe7w==" saltValue="uwoyWmfPpVQTMtoULvdKww==" spinCount="100000" sheet="1" objects="1" scenarios="1"/>
  <mergeCells count="3">
    <mergeCell ref="B8:D8"/>
    <mergeCell ref="B4:D7"/>
    <mergeCell ref="B3:D3"/>
  </mergeCells>
  <phoneticPr fontId="36" type="noConversion"/>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BBD5D-628A-4C71-A9EB-B475BCA23E05}">
  <dimension ref="A1:I40"/>
  <sheetViews>
    <sheetView zoomScale="85" zoomScaleNormal="85" workbookViewId="0">
      <selection activeCell="M9" sqref="M9"/>
    </sheetView>
  </sheetViews>
  <sheetFormatPr defaultColWidth="8.796875" defaultRowHeight="15.75" customHeight="1" x14ac:dyDescent="0.3"/>
  <cols>
    <col min="4" max="4" width="13.796875" customWidth="1"/>
    <col min="5" max="5" width="11.19921875" bestFit="1" customWidth="1"/>
    <col min="6" max="6" width="16.796875" customWidth="1"/>
    <col min="7" max="7" width="11.19921875" bestFit="1" customWidth="1"/>
    <col min="9" max="9" width="14" customWidth="1"/>
  </cols>
  <sheetData>
    <row r="1" spans="2:9" ht="15.6" x14ac:dyDescent="0.3">
      <c r="D1" s="228" t="s">
        <v>74</v>
      </c>
      <c r="E1" s="228"/>
      <c r="F1" s="228"/>
    </row>
    <row r="2" spans="2:9" ht="15.75" customHeight="1" x14ac:dyDescent="0.3">
      <c r="D2" s="228"/>
      <c r="E2" s="228"/>
      <c r="F2" s="228"/>
    </row>
    <row r="3" spans="2:9" ht="15.6" x14ac:dyDescent="0.3">
      <c r="B3" s="226" t="s">
        <v>75</v>
      </c>
      <c r="C3" s="227"/>
      <c r="D3" s="229"/>
      <c r="E3" s="230"/>
      <c r="F3" s="231"/>
    </row>
    <row r="4" spans="2:9" ht="15.6" x14ac:dyDescent="0.3">
      <c r="B4" s="226" t="s">
        <v>76</v>
      </c>
      <c r="C4" s="227"/>
      <c r="D4" s="229"/>
      <c r="E4" s="230"/>
      <c r="F4" s="231"/>
    </row>
    <row r="5" spans="2:9" ht="15.6" x14ac:dyDescent="0.3">
      <c r="B5" s="226" t="s">
        <v>77</v>
      </c>
      <c r="C5" s="227"/>
      <c r="D5" s="229"/>
      <c r="E5" s="230"/>
      <c r="F5" s="231"/>
    </row>
    <row r="6" spans="2:9" ht="16.2" thickBot="1" x14ac:dyDescent="0.35"/>
    <row r="7" spans="2:9" ht="15.75" customHeight="1" x14ac:dyDescent="0.3">
      <c r="B7" s="251" t="s">
        <v>78</v>
      </c>
      <c r="C7" s="252"/>
      <c r="D7" s="252"/>
      <c r="E7" s="253"/>
      <c r="F7" s="257">
        <f>AVERAGE(D10:D15)</f>
        <v>9.9</v>
      </c>
      <c r="G7" s="258"/>
      <c r="H7" s="261" t="str">
        <f>IF(F7&lt;=2.9,"PARTIAL",IF(F7&lt;=5.9,"RISK-INFORMED",IF(F7&lt;=7.9,"REPEATABLE","ADAPTIVE")))</f>
        <v>ADAPTIVE</v>
      </c>
      <c r="I7" s="262"/>
    </row>
    <row r="8" spans="2:9" ht="15.75" customHeight="1" x14ac:dyDescent="0.3">
      <c r="B8" s="254"/>
      <c r="C8" s="255"/>
      <c r="D8" s="255"/>
      <c r="E8" s="256"/>
      <c r="F8" s="259"/>
      <c r="G8" s="260"/>
      <c r="H8" s="263"/>
      <c r="I8" s="264"/>
    </row>
    <row r="9" spans="2:9" ht="21" x14ac:dyDescent="0.3">
      <c r="B9" s="43" t="s">
        <v>79</v>
      </c>
      <c r="C9" s="41"/>
      <c r="D9" s="42" t="s">
        <v>59</v>
      </c>
      <c r="E9" s="42" t="s">
        <v>0</v>
      </c>
      <c r="F9" s="42" t="s">
        <v>7</v>
      </c>
      <c r="G9" s="42" t="s">
        <v>80</v>
      </c>
      <c r="H9" s="265" t="s">
        <v>81</v>
      </c>
      <c r="I9" s="266"/>
    </row>
    <row r="10" spans="2:9" ht="15.75" customHeight="1" x14ac:dyDescent="0.3">
      <c r="B10" s="116" t="s">
        <v>82</v>
      </c>
      <c r="C10" s="117"/>
      <c r="D10" s="37">
        <f>AVERAGE(F18:F23)</f>
        <v>9.9</v>
      </c>
      <c r="E10" s="37" t="s">
        <v>83</v>
      </c>
      <c r="F10" s="38">
        <v>9.5</v>
      </c>
      <c r="G10" s="39" t="s">
        <v>83</v>
      </c>
      <c r="H10" s="246" t="str">
        <f t="shared" ref="H10:H15" si="0">IF(D10&lt;=2.9,"PARTIAL",IF(D10&lt;=5.9,"RISK-INFORMED",IF(D10&lt;=7.9,"REPEATABLE","ADAPTIVE")))</f>
        <v>ADAPTIVE</v>
      </c>
      <c r="I10" s="247"/>
    </row>
    <row r="11" spans="2:9" ht="15.75" customHeight="1" x14ac:dyDescent="0.3">
      <c r="B11" s="48" t="s">
        <v>8</v>
      </c>
      <c r="C11" s="49"/>
      <c r="D11" s="37">
        <f>AVERAGE(F24:F26)</f>
        <v>9.9</v>
      </c>
      <c r="E11" s="37" t="s">
        <v>83</v>
      </c>
      <c r="F11" s="38">
        <v>9.5</v>
      </c>
      <c r="G11" s="39" t="s">
        <v>83</v>
      </c>
      <c r="H11" s="246" t="str">
        <f t="shared" si="0"/>
        <v>ADAPTIVE</v>
      </c>
      <c r="I11" s="247"/>
    </row>
    <row r="12" spans="2:9" ht="15.75" customHeight="1" x14ac:dyDescent="0.3">
      <c r="B12" s="120" t="s">
        <v>9</v>
      </c>
      <c r="C12" s="121"/>
      <c r="D12" s="37">
        <f>AVERAGE(F27:F31)</f>
        <v>9.9</v>
      </c>
      <c r="E12" s="37" t="s">
        <v>83</v>
      </c>
      <c r="F12" s="38">
        <v>9.5</v>
      </c>
      <c r="G12" s="39" t="s">
        <v>83</v>
      </c>
      <c r="H12" s="246" t="str">
        <f t="shared" si="0"/>
        <v>ADAPTIVE</v>
      </c>
      <c r="I12" s="247"/>
    </row>
    <row r="13" spans="2:9" ht="15.75" customHeight="1" x14ac:dyDescent="0.3">
      <c r="B13" s="46" t="s">
        <v>10</v>
      </c>
      <c r="C13" s="47"/>
      <c r="D13" s="37">
        <f>AVERAGE(F32:F33)</f>
        <v>9.9</v>
      </c>
      <c r="E13" s="37" t="s">
        <v>83</v>
      </c>
      <c r="F13" s="38">
        <v>9.5</v>
      </c>
      <c r="G13" s="39" t="s">
        <v>83</v>
      </c>
      <c r="H13" s="246" t="str">
        <f t="shared" si="0"/>
        <v>ADAPTIVE</v>
      </c>
      <c r="I13" s="247"/>
    </row>
    <row r="14" spans="2:9" ht="15.75" customHeight="1" x14ac:dyDescent="0.3">
      <c r="B14" s="118" t="s">
        <v>11</v>
      </c>
      <c r="C14" s="119"/>
      <c r="D14" s="37">
        <f>AVERAGE(F34:F37)</f>
        <v>9.9</v>
      </c>
      <c r="E14" s="37" t="s">
        <v>83</v>
      </c>
      <c r="F14" s="38">
        <v>9.5</v>
      </c>
      <c r="G14" s="39" t="s">
        <v>83</v>
      </c>
      <c r="H14" s="246" t="str">
        <f t="shared" si="0"/>
        <v>ADAPTIVE</v>
      </c>
      <c r="I14" s="247"/>
    </row>
    <row r="15" spans="2:9" ht="15.75" customHeight="1" x14ac:dyDescent="0.3">
      <c r="B15" s="50" t="s">
        <v>84</v>
      </c>
      <c r="C15" s="51"/>
      <c r="D15" s="37">
        <f>AVERAGE(F38:F39)</f>
        <v>9.9</v>
      </c>
      <c r="E15" s="37" t="s">
        <v>83</v>
      </c>
      <c r="F15" s="38">
        <v>9.5</v>
      </c>
      <c r="G15" s="39" t="s">
        <v>83</v>
      </c>
      <c r="H15" s="246" t="str">
        <f t="shared" si="0"/>
        <v>ADAPTIVE</v>
      </c>
      <c r="I15" s="247"/>
    </row>
    <row r="16" spans="2:9" ht="15.6" x14ac:dyDescent="0.3"/>
    <row r="17" spans="1:9" ht="21.6" thickBot="1" x14ac:dyDescent="0.45">
      <c r="A17" s="36"/>
      <c r="B17" s="248" t="s">
        <v>85</v>
      </c>
      <c r="C17" s="249"/>
      <c r="D17" s="249"/>
      <c r="E17" s="250"/>
      <c r="F17" s="44" t="s">
        <v>59</v>
      </c>
      <c r="G17" s="44" t="s">
        <v>0</v>
      </c>
      <c r="H17" s="44" t="s">
        <v>7</v>
      </c>
      <c r="I17" s="45" t="s">
        <v>80</v>
      </c>
    </row>
    <row r="18" spans="1:9" ht="17.399999999999999" x14ac:dyDescent="0.3">
      <c r="A18" s="269" t="s">
        <v>87</v>
      </c>
      <c r="B18" s="243" t="s">
        <v>88</v>
      </c>
      <c r="C18" s="244"/>
      <c r="D18" s="245"/>
      <c r="E18" s="135" t="s">
        <v>89</v>
      </c>
      <c r="F18" s="136">
        <f>AVERAGEIF(Assessment2[Sub Cat],E18&amp;"*",Assessment2[Current])</f>
        <v>9.9</v>
      </c>
      <c r="G18" s="136" t="s">
        <v>83</v>
      </c>
      <c r="H18" s="137">
        <v>9.9</v>
      </c>
      <c r="I18" s="138" t="s">
        <v>83</v>
      </c>
    </row>
    <row r="19" spans="1:9" ht="17.399999999999999" x14ac:dyDescent="0.3">
      <c r="A19" s="270"/>
      <c r="B19" s="243" t="s">
        <v>90</v>
      </c>
      <c r="C19" s="244"/>
      <c r="D19" s="245"/>
      <c r="E19" s="139" t="s">
        <v>91</v>
      </c>
      <c r="F19" s="137">
        <f>AVERAGEIF(Assessment2[Sub Cat],E19&amp;"*",Assessment2[Current])</f>
        <v>9.9</v>
      </c>
      <c r="G19" s="136" t="s">
        <v>83</v>
      </c>
      <c r="H19" s="136">
        <v>9.9</v>
      </c>
      <c r="I19" s="138" t="s">
        <v>83</v>
      </c>
    </row>
    <row r="20" spans="1:9" ht="17.399999999999999" x14ac:dyDescent="0.3">
      <c r="A20" s="270"/>
      <c r="B20" s="243" t="s">
        <v>92</v>
      </c>
      <c r="C20" s="244"/>
      <c r="D20" s="245"/>
      <c r="E20" s="139" t="s">
        <v>93</v>
      </c>
      <c r="F20" s="137">
        <f>AVERAGEIF(Assessment2[Sub Cat],E20&amp;"*",Assessment2[Current])</f>
        <v>9.9</v>
      </c>
      <c r="G20" s="136" t="s">
        <v>83</v>
      </c>
      <c r="H20" s="137">
        <v>9.9</v>
      </c>
      <c r="I20" s="138" t="s">
        <v>83</v>
      </c>
    </row>
    <row r="21" spans="1:9" ht="17.399999999999999" x14ac:dyDescent="0.3">
      <c r="A21" s="270"/>
      <c r="B21" s="243" t="s">
        <v>94</v>
      </c>
      <c r="C21" s="244"/>
      <c r="D21" s="245"/>
      <c r="E21" s="139" t="s">
        <v>95</v>
      </c>
      <c r="F21" s="137">
        <f>AVERAGEIF(Assessment2[Sub Cat],E21&amp;"*",Assessment2[Current])</f>
        <v>9.9</v>
      </c>
      <c r="G21" s="136" t="s">
        <v>83</v>
      </c>
      <c r="H21" s="136">
        <v>9.9</v>
      </c>
      <c r="I21" s="138" t="s">
        <v>83</v>
      </c>
    </row>
    <row r="22" spans="1:9" ht="17.399999999999999" x14ac:dyDescent="0.3">
      <c r="A22" s="270"/>
      <c r="B22" s="243" t="s">
        <v>96</v>
      </c>
      <c r="C22" s="244"/>
      <c r="D22" s="245"/>
      <c r="E22" s="139" t="s">
        <v>97</v>
      </c>
      <c r="F22" s="137">
        <f>AVERAGEIF(Assessment2[Sub Cat],E22&amp;"*",Assessment2[Current])</f>
        <v>9.9000000000000021</v>
      </c>
      <c r="G22" s="136" t="s">
        <v>83</v>
      </c>
      <c r="H22" s="137">
        <v>9.9</v>
      </c>
      <c r="I22" s="138" t="s">
        <v>83</v>
      </c>
    </row>
    <row r="23" spans="1:9" ht="18" thickBot="1" x14ac:dyDescent="0.35">
      <c r="A23" s="271"/>
      <c r="B23" s="223" t="s">
        <v>98</v>
      </c>
      <c r="C23" s="224"/>
      <c r="D23" s="225"/>
      <c r="E23" s="142" t="s">
        <v>99</v>
      </c>
      <c r="F23" s="143">
        <f>AVERAGEIF(Assessment2[Sub Cat],E23&amp;"*",Assessment2[Current])</f>
        <v>9.9</v>
      </c>
      <c r="G23" s="143" t="s">
        <v>83</v>
      </c>
      <c r="H23" s="143">
        <v>9.9</v>
      </c>
      <c r="I23" s="144" t="s">
        <v>83</v>
      </c>
    </row>
    <row r="24" spans="1:9" ht="17.399999999999999" x14ac:dyDescent="0.3">
      <c r="A24" s="267" t="s">
        <v>100</v>
      </c>
      <c r="B24" s="240" t="s">
        <v>34</v>
      </c>
      <c r="C24" s="241"/>
      <c r="D24" s="242"/>
      <c r="E24" s="140" t="s">
        <v>101</v>
      </c>
      <c r="F24" s="136">
        <f>AVERAGEIF(Assessment2[Sub Cat],E24&amp;"*",Assessment2[Current])</f>
        <v>9.9</v>
      </c>
      <c r="G24" s="136" t="s">
        <v>83</v>
      </c>
      <c r="H24" s="136">
        <v>9.9</v>
      </c>
      <c r="I24" s="138" t="s">
        <v>83</v>
      </c>
    </row>
    <row r="25" spans="1:9" ht="17.399999999999999" x14ac:dyDescent="0.3">
      <c r="A25" s="268"/>
      <c r="B25" s="243" t="s">
        <v>49</v>
      </c>
      <c r="C25" s="244"/>
      <c r="D25" s="245"/>
      <c r="E25" s="141" t="s">
        <v>102</v>
      </c>
      <c r="F25" s="137">
        <f>AVERAGEIF(Assessment2[Sub Cat],E25&amp;"*",Assessment2[Current])</f>
        <v>9.9000000000000021</v>
      </c>
      <c r="G25" s="136" t="s">
        <v>83</v>
      </c>
      <c r="H25" s="137">
        <v>9.9</v>
      </c>
      <c r="I25" s="138" t="s">
        <v>83</v>
      </c>
    </row>
    <row r="26" spans="1:9" ht="18" thickBot="1" x14ac:dyDescent="0.35">
      <c r="A26" s="268"/>
      <c r="B26" s="223" t="s">
        <v>5</v>
      </c>
      <c r="C26" s="224"/>
      <c r="D26" s="225"/>
      <c r="E26" s="145" t="s">
        <v>103</v>
      </c>
      <c r="F26" s="143">
        <f>AVERAGEIF(Assessment2[Sub Cat],E26&amp;"*",Assessment2[Current])</f>
        <v>9.9</v>
      </c>
      <c r="G26" s="143" t="s">
        <v>83</v>
      </c>
      <c r="H26" s="143">
        <v>9.9</v>
      </c>
      <c r="I26" s="144" t="s">
        <v>83</v>
      </c>
    </row>
    <row r="27" spans="1:9" ht="17.399999999999999" x14ac:dyDescent="0.3">
      <c r="A27" s="238" t="s">
        <v>104</v>
      </c>
      <c r="B27" s="240" t="s">
        <v>105</v>
      </c>
      <c r="C27" s="241"/>
      <c r="D27" s="242"/>
      <c r="E27" s="140" t="s">
        <v>106</v>
      </c>
      <c r="F27" s="136">
        <f>AVERAGEIF(Assessment2[Sub Cat],E27&amp;"*",Assessment2[Current])</f>
        <v>9.9</v>
      </c>
      <c r="G27" s="136" t="s">
        <v>83</v>
      </c>
      <c r="H27" s="136">
        <v>9.9</v>
      </c>
      <c r="I27" s="138" t="s">
        <v>83</v>
      </c>
    </row>
    <row r="28" spans="1:9" ht="17.399999999999999" x14ac:dyDescent="0.3">
      <c r="A28" s="239"/>
      <c r="B28" s="243" t="s">
        <v>40</v>
      </c>
      <c r="C28" s="244"/>
      <c r="D28" s="245"/>
      <c r="E28" s="141" t="s">
        <v>107</v>
      </c>
      <c r="F28" s="137">
        <f>AVERAGEIF(Assessment2[Sub Cat],E28&amp;"*",Assessment2[Current])</f>
        <v>9.9</v>
      </c>
      <c r="G28" s="136" t="s">
        <v>83</v>
      </c>
      <c r="H28" s="136">
        <v>9.9</v>
      </c>
      <c r="I28" s="138" t="s">
        <v>83</v>
      </c>
    </row>
    <row r="29" spans="1:9" ht="17.399999999999999" x14ac:dyDescent="0.3">
      <c r="A29" s="239"/>
      <c r="B29" s="243" t="s">
        <v>46</v>
      </c>
      <c r="C29" s="244"/>
      <c r="D29" s="245"/>
      <c r="E29" s="141" t="s">
        <v>108</v>
      </c>
      <c r="F29" s="137">
        <f>AVERAGEIF(Assessment2[Sub Cat],E29&amp;"*",Assessment2[Current])</f>
        <v>9.9</v>
      </c>
      <c r="G29" s="136" t="s">
        <v>83</v>
      </c>
      <c r="H29" s="137">
        <v>9.9</v>
      </c>
      <c r="I29" s="138" t="s">
        <v>83</v>
      </c>
    </row>
    <row r="30" spans="1:9" ht="17.399999999999999" x14ac:dyDescent="0.3">
      <c r="A30" s="239"/>
      <c r="B30" s="243" t="s">
        <v>109</v>
      </c>
      <c r="C30" s="244"/>
      <c r="D30" s="245"/>
      <c r="E30" s="141" t="s">
        <v>110</v>
      </c>
      <c r="F30" s="137">
        <f>AVERAGEIF(Assessment2[Sub Cat],E30&amp;"*",Assessment2[Current])</f>
        <v>9.9</v>
      </c>
      <c r="G30" s="136" t="s">
        <v>83</v>
      </c>
      <c r="H30" s="136">
        <v>9.9</v>
      </c>
      <c r="I30" s="138" t="s">
        <v>83</v>
      </c>
    </row>
    <row r="31" spans="1:9" ht="18" thickBot="1" x14ac:dyDescent="0.35">
      <c r="A31" s="239"/>
      <c r="B31" s="223" t="s">
        <v>111</v>
      </c>
      <c r="C31" s="224"/>
      <c r="D31" s="225"/>
      <c r="E31" s="145" t="s">
        <v>112</v>
      </c>
      <c r="F31" s="143">
        <f>AVERAGEIF(Assessment2[Sub Cat],E31&amp;"*",Assessment2[Current])</f>
        <v>9.9</v>
      </c>
      <c r="G31" s="143" t="s">
        <v>83</v>
      </c>
      <c r="H31" s="143">
        <v>9.9</v>
      </c>
      <c r="I31" s="144" t="s">
        <v>83</v>
      </c>
    </row>
    <row r="32" spans="1:9" ht="17.399999999999999" x14ac:dyDescent="0.3">
      <c r="A32" s="234" t="s">
        <v>113</v>
      </c>
      <c r="B32" s="240" t="s">
        <v>36</v>
      </c>
      <c r="C32" s="241"/>
      <c r="D32" s="242"/>
      <c r="E32" s="140" t="s">
        <v>114</v>
      </c>
      <c r="F32" s="136">
        <f>AVERAGEIF(Assessment2[Sub Cat],E32&amp;"*",Assessment2[Current])</f>
        <v>9.9</v>
      </c>
      <c r="G32" s="136" t="s">
        <v>83</v>
      </c>
      <c r="H32" s="136">
        <v>9.9</v>
      </c>
      <c r="I32" s="138" t="s">
        <v>83</v>
      </c>
    </row>
    <row r="33" spans="1:9" ht="18" thickBot="1" x14ac:dyDescent="0.35">
      <c r="A33" s="235"/>
      <c r="B33" s="223" t="s">
        <v>115</v>
      </c>
      <c r="C33" s="224"/>
      <c r="D33" s="225"/>
      <c r="E33" s="145" t="s">
        <v>116</v>
      </c>
      <c r="F33" s="143">
        <f>AVERAGEIF(Assessment2[Sub Cat],E33&amp;"*",Assessment2[Current])</f>
        <v>9.9</v>
      </c>
      <c r="G33" s="143" t="s">
        <v>83</v>
      </c>
      <c r="H33" s="143">
        <v>9.9</v>
      </c>
      <c r="I33" s="144" t="s">
        <v>83</v>
      </c>
    </row>
    <row r="34" spans="1:9" ht="17.399999999999999" x14ac:dyDescent="0.3">
      <c r="A34" s="236" t="s">
        <v>117</v>
      </c>
      <c r="B34" s="240" t="s">
        <v>118</v>
      </c>
      <c r="C34" s="241"/>
      <c r="D34" s="242"/>
      <c r="E34" s="140" t="s">
        <v>119</v>
      </c>
      <c r="F34" s="136">
        <f>AVERAGEIF(Assessment2[Sub Cat],E34&amp;"*",Assessment2[Current])</f>
        <v>9.9</v>
      </c>
      <c r="G34" s="136" t="s">
        <v>83</v>
      </c>
      <c r="H34" s="136">
        <v>9.9</v>
      </c>
      <c r="I34" s="138" t="s">
        <v>83</v>
      </c>
    </row>
    <row r="35" spans="1:9" ht="17.399999999999999" x14ac:dyDescent="0.3">
      <c r="A35" s="237"/>
      <c r="B35" s="243" t="s">
        <v>120</v>
      </c>
      <c r="C35" s="244"/>
      <c r="D35" s="245"/>
      <c r="E35" s="141" t="s">
        <v>121</v>
      </c>
      <c r="F35" s="137">
        <f>AVERAGEIF(Assessment2[Sub Cat],E35&amp;"*",Assessment2[Current])</f>
        <v>9.9</v>
      </c>
      <c r="G35" s="136" t="s">
        <v>83</v>
      </c>
      <c r="H35" s="137">
        <v>9.9</v>
      </c>
      <c r="I35" s="138" t="s">
        <v>83</v>
      </c>
    </row>
    <row r="36" spans="1:9" ht="17.399999999999999" x14ac:dyDescent="0.3">
      <c r="A36" s="237"/>
      <c r="B36" s="243" t="s">
        <v>122</v>
      </c>
      <c r="C36" s="244"/>
      <c r="D36" s="245"/>
      <c r="E36" s="141" t="s">
        <v>123</v>
      </c>
      <c r="F36" s="137">
        <f>AVERAGEIF(Assessment2[Sub Cat],E36&amp;"*",Assessment2[Current])</f>
        <v>9.9</v>
      </c>
      <c r="G36" s="136" t="s">
        <v>83</v>
      </c>
      <c r="H36" s="136">
        <v>9.9</v>
      </c>
      <c r="I36" s="138" t="s">
        <v>83</v>
      </c>
    </row>
    <row r="37" spans="1:9" ht="18" thickBot="1" x14ac:dyDescent="0.35">
      <c r="A37" s="237"/>
      <c r="B37" s="223" t="s">
        <v>124</v>
      </c>
      <c r="C37" s="224"/>
      <c r="D37" s="225"/>
      <c r="E37" s="145" t="s">
        <v>125</v>
      </c>
      <c r="F37" s="143">
        <f>AVERAGEIF(Assessment2[Sub Cat],E37&amp;"*",Assessment2[Current])</f>
        <v>9.9</v>
      </c>
      <c r="G37" s="143" t="s">
        <v>83</v>
      </c>
      <c r="H37" s="143">
        <v>9.9</v>
      </c>
      <c r="I37" s="144" t="s">
        <v>83</v>
      </c>
    </row>
    <row r="38" spans="1:9" ht="17.399999999999999" x14ac:dyDescent="0.3">
      <c r="A38" s="232" t="s">
        <v>126</v>
      </c>
      <c r="B38" s="240" t="s">
        <v>127</v>
      </c>
      <c r="C38" s="241"/>
      <c r="D38" s="242"/>
      <c r="E38" s="140" t="s">
        <v>128</v>
      </c>
      <c r="F38" s="136">
        <f>AVERAGEIF(Assessment2[Sub Cat],E38&amp;"*",Assessment2[Current])</f>
        <v>9.9</v>
      </c>
      <c r="G38" s="136" t="s">
        <v>83</v>
      </c>
      <c r="H38" s="136">
        <v>9.9</v>
      </c>
      <c r="I38" s="138" t="s">
        <v>83</v>
      </c>
    </row>
    <row r="39" spans="1:9" ht="18" thickBot="1" x14ac:dyDescent="0.35">
      <c r="A39" s="233"/>
      <c r="B39" s="223" t="s">
        <v>129</v>
      </c>
      <c r="C39" s="224"/>
      <c r="D39" s="225"/>
      <c r="E39" s="145" t="s">
        <v>130</v>
      </c>
      <c r="F39" s="143">
        <f>AVERAGEIF(Assessment2[Sub Cat],E39&amp;"*",Assessment2[Current])</f>
        <v>9.9</v>
      </c>
      <c r="G39" s="143" t="s">
        <v>83</v>
      </c>
      <c r="H39" s="143">
        <v>9.9</v>
      </c>
      <c r="I39" s="144" t="s">
        <v>83</v>
      </c>
    </row>
    <row r="40" spans="1:9" ht="15.6" x14ac:dyDescent="0.3"/>
  </sheetData>
  <sheetProtection algorithmName="SHA-512" hashValue="OtKp4gylaIcr0vIYzmrE2qsJ/NRjegBYLnDXiX76Lih6NFYmIfrFQ7mLEUxboKFtrviCwkC5SLOKYowMPU3mug==" saltValue="2B/LGlzbU8IlpBAo/yy8aw==" spinCount="100000" sheet="1" objects="1" scenarios="1"/>
  <mergeCells count="46">
    <mergeCell ref="A24:A26"/>
    <mergeCell ref="A18:A23"/>
    <mergeCell ref="B18:D18"/>
    <mergeCell ref="B19:D19"/>
    <mergeCell ref="B20:D20"/>
    <mergeCell ref="B23:D23"/>
    <mergeCell ref="B25:D25"/>
    <mergeCell ref="B26:D26"/>
    <mergeCell ref="H13:I13"/>
    <mergeCell ref="H12:I12"/>
    <mergeCell ref="B7:E8"/>
    <mergeCell ref="F7:G8"/>
    <mergeCell ref="H7:I8"/>
    <mergeCell ref="H9:I9"/>
    <mergeCell ref="H10:I10"/>
    <mergeCell ref="H11:I11"/>
    <mergeCell ref="H15:I15"/>
    <mergeCell ref="H14:I14"/>
    <mergeCell ref="B17:E17"/>
    <mergeCell ref="B21:D21"/>
    <mergeCell ref="B24:D24"/>
    <mergeCell ref="B22:D22"/>
    <mergeCell ref="A38:A39"/>
    <mergeCell ref="A32:A33"/>
    <mergeCell ref="A34:A37"/>
    <mergeCell ref="A27:A31"/>
    <mergeCell ref="B39:D39"/>
    <mergeCell ref="B38:D38"/>
    <mergeCell ref="B37:D37"/>
    <mergeCell ref="B36:D36"/>
    <mergeCell ref="B35:D35"/>
    <mergeCell ref="B34:D34"/>
    <mergeCell ref="B33:D33"/>
    <mergeCell ref="B32:D32"/>
    <mergeCell ref="B27:D27"/>
    <mergeCell ref="B28:D28"/>
    <mergeCell ref="B29:D29"/>
    <mergeCell ref="B30:D30"/>
    <mergeCell ref="B31:D31"/>
    <mergeCell ref="B5:C5"/>
    <mergeCell ref="D1:F2"/>
    <mergeCell ref="D3:F3"/>
    <mergeCell ref="D4:F4"/>
    <mergeCell ref="D5:F5"/>
    <mergeCell ref="B3:C3"/>
    <mergeCell ref="B4:C4"/>
  </mergeCells>
  <conditionalFormatting sqref="H7">
    <cfRule type="containsText" dxfId="10" priority="3" stopIfTrue="1" operator="containsText" text="ADAPTIVE">
      <formula>NOT(ISERROR(SEARCH("ADAPTIVE",H7)))</formula>
    </cfRule>
    <cfRule type="containsText" dxfId="9" priority="4" stopIfTrue="1" operator="containsText" text="REPEATABLE">
      <formula>NOT(ISERROR(SEARCH("REPEATABLE",H7)))</formula>
    </cfRule>
    <cfRule type="containsText" dxfId="8" priority="5" stopIfTrue="1" operator="containsText" text="RISK-INFORMED">
      <formula>NOT(ISERROR(SEARCH("RISK-INFORMED",H7)))</formula>
    </cfRule>
    <cfRule type="containsText" dxfId="7" priority="6" operator="containsText" text="PARTIAL">
      <formula>NOT(ISERROR(SEARCH("PARTIAL",H7)))</formula>
    </cfRule>
  </conditionalFormatting>
  <conditionalFormatting sqref="H10:H15">
    <cfRule type="containsText" dxfId="6" priority="1" stopIfTrue="1" operator="containsText" text="PARTIAL">
      <formula>NOT(ISERROR(SEARCH("PARTIAL",H10)))</formula>
    </cfRule>
    <cfRule type="containsText" dxfId="5" priority="2" stopIfTrue="1" operator="containsText" text="RISK-INFORMED">
      <formula>NOT(ISERROR(SEARCH("RISK-INFORMED",H10)))</formula>
    </cfRule>
    <cfRule type="containsText" dxfId="4" priority="7" stopIfTrue="1" operator="containsText" text="REPEATABLE">
      <formula>NOT(ISERROR(SEARCH("REPEATABLE",H10)))</formula>
    </cfRule>
    <cfRule type="containsText" dxfId="3" priority="8" operator="containsText" text="ADAPTIVE">
      <formula>NOT(ISERROR(SEARCH("ADAPTIVE",H10)))</formula>
    </cfRule>
  </conditionalFormatting>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310"/>
  <sheetViews>
    <sheetView topLeftCell="A13" zoomScale="70" zoomScaleNormal="70" workbookViewId="0">
      <selection activeCell="G7" sqref="G7:I8"/>
    </sheetView>
  </sheetViews>
  <sheetFormatPr defaultColWidth="11.19921875" defaultRowHeight="15.6" x14ac:dyDescent="0.3"/>
  <cols>
    <col min="1" max="4" width="10.796875" style="2"/>
    <col min="5" max="5" width="16.796875" style="2" customWidth="1"/>
    <col min="6" max="6" width="10.796875" style="2"/>
    <col min="7" max="7" width="11.19921875" style="2" customWidth="1"/>
    <col min="8" max="8" width="12.19921875" style="2" customWidth="1"/>
    <col min="9" max="9" width="14.796875" style="2" customWidth="1"/>
    <col min="10" max="10" width="8.5" style="2" customWidth="1"/>
    <col min="11" max="11" width="6.19921875" style="2" customWidth="1"/>
    <col min="12" max="12" width="3.796875" style="2" customWidth="1"/>
    <col min="13" max="19" width="10.796875" style="2"/>
  </cols>
  <sheetData>
    <row r="1" spans="2:44" x14ac:dyDescent="0.3">
      <c r="T1" s="2"/>
      <c r="U1" s="2"/>
      <c r="V1" s="2"/>
      <c r="W1" s="2"/>
      <c r="X1" s="2"/>
      <c r="Y1" s="2"/>
      <c r="Z1" s="2"/>
      <c r="AA1" s="2"/>
      <c r="AB1" s="2"/>
      <c r="AC1" s="2"/>
      <c r="AD1" s="2"/>
      <c r="AE1" s="2"/>
      <c r="AF1" s="2"/>
      <c r="AG1" s="2"/>
      <c r="AH1" s="2"/>
      <c r="AI1" s="2"/>
    </row>
    <row r="2" spans="2:44" x14ac:dyDescent="0.3">
      <c r="D2" s="272" t="s">
        <v>131</v>
      </c>
      <c r="E2" s="273"/>
      <c r="F2" s="273"/>
      <c r="G2" s="273"/>
      <c r="H2" s="273"/>
      <c r="T2" s="2"/>
      <c r="U2" s="2"/>
      <c r="V2" s="2"/>
      <c r="W2" s="2"/>
      <c r="X2" s="2"/>
      <c r="Y2" s="2"/>
      <c r="Z2" s="2"/>
      <c r="AA2" s="2"/>
      <c r="AB2" s="2"/>
      <c r="AC2" s="2"/>
      <c r="AD2" s="2"/>
      <c r="AE2" s="2"/>
      <c r="AF2" s="2"/>
      <c r="AG2" s="2"/>
      <c r="AH2" s="2"/>
      <c r="AI2" s="2"/>
    </row>
    <row r="3" spans="2:44" x14ac:dyDescent="0.3">
      <c r="D3" s="273"/>
      <c r="E3" s="273"/>
      <c r="F3" s="273"/>
      <c r="G3" s="273"/>
      <c r="H3" s="273"/>
      <c r="T3" s="2"/>
      <c r="U3" s="2"/>
      <c r="V3" s="2"/>
      <c r="W3" s="2"/>
      <c r="X3" s="2"/>
      <c r="Y3" s="2"/>
      <c r="Z3" s="2"/>
      <c r="AA3" s="2"/>
      <c r="AB3" s="2"/>
      <c r="AC3" s="2"/>
      <c r="AD3" s="2"/>
      <c r="AE3" s="2"/>
      <c r="AF3" s="2"/>
      <c r="AG3" s="2"/>
      <c r="AH3" s="2"/>
      <c r="AI3" s="2"/>
    </row>
    <row r="4" spans="2:44" x14ac:dyDescent="0.3">
      <c r="D4" s="273"/>
      <c r="E4" s="273"/>
      <c r="F4" s="273"/>
      <c r="G4" s="273"/>
      <c r="H4" s="273"/>
      <c r="T4" s="2"/>
      <c r="U4" s="2"/>
      <c r="V4" s="2"/>
      <c r="W4" s="2"/>
      <c r="X4" s="2"/>
      <c r="Y4" s="2"/>
      <c r="Z4" s="2"/>
      <c r="AA4" s="2"/>
      <c r="AB4" s="2"/>
      <c r="AC4" s="2"/>
      <c r="AD4" s="2"/>
      <c r="AE4" s="2"/>
      <c r="AF4" s="2"/>
      <c r="AG4" s="2"/>
      <c r="AH4" s="2"/>
      <c r="AI4" s="2"/>
    </row>
    <row r="5" spans="2:44" x14ac:dyDescent="0.3">
      <c r="D5" s="273"/>
      <c r="E5" s="273"/>
      <c r="F5" s="273"/>
      <c r="G5" s="273"/>
      <c r="H5" s="273"/>
      <c r="T5" s="2"/>
      <c r="U5" s="2"/>
      <c r="V5" s="2"/>
      <c r="W5" s="2"/>
      <c r="X5" s="2"/>
      <c r="Y5" s="2"/>
      <c r="Z5" s="2"/>
      <c r="AA5" s="2"/>
      <c r="AB5" s="2"/>
      <c r="AC5" s="2"/>
      <c r="AD5" s="2"/>
      <c r="AE5" s="2"/>
      <c r="AF5" s="2"/>
      <c r="AG5" s="2"/>
      <c r="AH5" s="2"/>
      <c r="AI5" s="2"/>
      <c r="AJ5" s="2"/>
      <c r="AK5" s="2"/>
      <c r="AL5" s="2"/>
      <c r="AM5" s="2"/>
      <c r="AN5" s="2"/>
      <c r="AO5" s="2"/>
      <c r="AP5" s="2"/>
      <c r="AQ5" s="2"/>
      <c r="AR5" s="2"/>
    </row>
    <row r="6" spans="2:44" ht="16.2" thickBot="1" x14ac:dyDescent="0.35">
      <c r="T6" s="2"/>
      <c r="U6" s="2"/>
      <c r="V6" s="2"/>
      <c r="W6" s="2"/>
      <c r="X6" s="2"/>
      <c r="Y6" s="2"/>
      <c r="Z6" s="2"/>
      <c r="AA6" s="2"/>
      <c r="AB6" s="2"/>
      <c r="AC6" s="2"/>
      <c r="AD6" s="2"/>
      <c r="AE6" s="2"/>
      <c r="AF6" s="2"/>
      <c r="AG6" s="2"/>
      <c r="AH6" s="2"/>
      <c r="AI6" s="2"/>
      <c r="AJ6" s="2"/>
      <c r="AK6" s="2"/>
      <c r="AL6" s="2"/>
      <c r="AM6" s="2"/>
      <c r="AN6" s="2"/>
      <c r="AO6" s="2"/>
      <c r="AP6" s="2"/>
      <c r="AQ6" s="2"/>
      <c r="AR6" s="2"/>
    </row>
    <row r="7" spans="2:44" ht="16.2" customHeight="1" x14ac:dyDescent="0.3">
      <c r="B7" s="274" t="s">
        <v>132</v>
      </c>
      <c r="C7" s="274"/>
      <c r="D7" s="274"/>
      <c r="E7" s="274"/>
      <c r="F7" s="278" t="e">
        <f>AVERAGE(D11:D15)</f>
        <v>#REF!</v>
      </c>
      <c r="G7" s="280" t="s">
        <v>133</v>
      </c>
      <c r="H7" s="281"/>
      <c r="I7" s="282"/>
      <c r="T7" s="2"/>
      <c r="U7" s="2"/>
      <c r="V7" s="2"/>
      <c r="W7" s="2"/>
      <c r="X7" s="2"/>
      <c r="Y7" s="2"/>
      <c r="Z7" s="2"/>
      <c r="AA7" s="2"/>
      <c r="AB7" s="2"/>
      <c r="AC7" s="2"/>
      <c r="AD7" s="2"/>
      <c r="AE7" s="2"/>
      <c r="AF7" s="2"/>
      <c r="AG7" s="2"/>
      <c r="AH7" s="2"/>
      <c r="AI7" s="2"/>
      <c r="AJ7" s="2"/>
      <c r="AK7" s="2"/>
      <c r="AL7" s="2"/>
      <c r="AM7" s="2"/>
      <c r="AN7" s="2"/>
      <c r="AO7" s="2"/>
      <c r="AP7" s="2"/>
      <c r="AQ7" s="2"/>
      <c r="AR7" s="2"/>
    </row>
    <row r="8" spans="2:44" ht="16.95" customHeight="1" thickBot="1" x14ac:dyDescent="0.35">
      <c r="B8" s="274"/>
      <c r="C8" s="274"/>
      <c r="D8" s="274"/>
      <c r="E8" s="274"/>
      <c r="F8" s="279"/>
      <c r="G8" s="283"/>
      <c r="H8" s="284"/>
      <c r="I8" s="285"/>
      <c r="T8" s="2"/>
      <c r="U8" s="2"/>
      <c r="V8" s="2"/>
      <c r="W8" s="2"/>
      <c r="X8" s="2"/>
      <c r="Y8" s="2"/>
      <c r="Z8" s="2"/>
      <c r="AA8" s="2"/>
      <c r="AB8" s="2"/>
      <c r="AC8" s="2"/>
      <c r="AD8" s="2"/>
      <c r="AE8" s="2"/>
      <c r="AF8" s="2"/>
      <c r="AG8" s="2"/>
      <c r="AH8" s="2"/>
      <c r="AI8" s="2"/>
      <c r="AJ8" s="2"/>
      <c r="AK8" s="2"/>
      <c r="AL8" s="2"/>
      <c r="AM8" s="2"/>
      <c r="AN8" s="2"/>
      <c r="AO8" s="2"/>
      <c r="AP8" s="2"/>
      <c r="AQ8" s="2"/>
      <c r="AR8" s="2"/>
    </row>
    <row r="9" spans="2:44" ht="21" x14ac:dyDescent="0.4">
      <c r="K9" s="5"/>
      <c r="L9" s="4"/>
      <c r="O9" s="40" t="e">
        <f>F7</f>
        <v>#REF!</v>
      </c>
      <c r="T9" s="2"/>
      <c r="U9" s="2"/>
      <c r="V9" s="2"/>
      <c r="W9" s="2"/>
      <c r="X9" s="2"/>
      <c r="Y9" s="2"/>
      <c r="Z9" s="2"/>
      <c r="AA9" s="2"/>
      <c r="AB9" s="2"/>
      <c r="AC9" s="2"/>
      <c r="AD9" s="2"/>
      <c r="AE9" s="2"/>
      <c r="AF9" s="2"/>
      <c r="AG9" s="2"/>
      <c r="AH9" s="2"/>
      <c r="AI9" s="2"/>
      <c r="AJ9" s="2"/>
      <c r="AK9" s="2"/>
      <c r="AL9" s="2"/>
      <c r="AM9" s="2"/>
      <c r="AN9" s="2"/>
      <c r="AO9" s="2"/>
      <c r="AP9" s="2"/>
      <c r="AQ9" s="2"/>
      <c r="AR9" s="2"/>
    </row>
    <row r="10" spans="2:44" ht="21" x14ac:dyDescent="0.3">
      <c r="B10" s="19" t="s">
        <v>79</v>
      </c>
      <c r="C10" s="20"/>
      <c r="D10" s="20" t="s">
        <v>86</v>
      </c>
      <c r="E10" s="21" t="s">
        <v>7</v>
      </c>
      <c r="F10" s="21" t="s">
        <v>80</v>
      </c>
      <c r="G10" s="20" t="s">
        <v>81</v>
      </c>
      <c r="H10" s="20"/>
      <c r="I10" s="22"/>
      <c r="T10" s="2"/>
      <c r="U10" s="2"/>
      <c r="V10" s="2"/>
      <c r="W10" s="2"/>
      <c r="X10" s="2"/>
      <c r="Y10" s="2"/>
      <c r="Z10" s="2"/>
      <c r="AA10" s="2"/>
      <c r="AB10" s="2"/>
      <c r="AC10" s="2"/>
      <c r="AD10" s="2"/>
      <c r="AE10" s="2"/>
      <c r="AF10" s="2"/>
      <c r="AG10" s="2"/>
      <c r="AH10" s="2"/>
      <c r="AI10" s="2"/>
      <c r="AJ10" s="2"/>
      <c r="AK10" s="2"/>
      <c r="AL10" s="2"/>
      <c r="AM10" s="2"/>
    </row>
    <row r="11" spans="2:44" x14ac:dyDescent="0.3">
      <c r="B11" s="6" t="s">
        <v>8</v>
      </c>
      <c r="C11" s="7"/>
      <c r="D11" s="3" t="e">
        <f>AVERAGE(F18:F23)</f>
        <v>#REF!</v>
      </c>
      <c r="E11" s="16">
        <v>8</v>
      </c>
      <c r="F11" s="27" t="e">
        <f>E11-D11</f>
        <v>#REF!</v>
      </c>
      <c r="G11" s="23" t="s">
        <v>134</v>
      </c>
      <c r="H11" s="24"/>
      <c r="I11" s="24"/>
      <c r="T11" s="2"/>
      <c r="U11" s="2"/>
      <c r="V11" s="2"/>
      <c r="W11" s="2"/>
      <c r="X11" s="2"/>
      <c r="Y11" s="2"/>
      <c r="Z11" s="2"/>
      <c r="AA11" s="2"/>
      <c r="AB11" s="2"/>
      <c r="AC11" s="2"/>
      <c r="AD11" s="2"/>
      <c r="AE11" s="2"/>
      <c r="AF11" s="2"/>
      <c r="AG11" s="2"/>
      <c r="AH11" s="2"/>
      <c r="AI11" s="2"/>
      <c r="AJ11" s="2"/>
      <c r="AK11" s="2"/>
      <c r="AL11" s="2"/>
      <c r="AM11" s="2"/>
      <c r="AN11" s="2"/>
      <c r="AO11" s="2"/>
    </row>
    <row r="12" spans="2:44" ht="16.2" customHeight="1" x14ac:dyDescent="0.3">
      <c r="B12" s="8" t="s">
        <v>9</v>
      </c>
      <c r="C12" s="9"/>
      <c r="D12" s="3" t="e">
        <f>AVERAGE(F24:F29)</f>
        <v>#REF!</v>
      </c>
      <c r="E12" s="16">
        <v>8</v>
      </c>
      <c r="F12" s="27" t="e">
        <f t="shared" ref="F12:F15" si="0">E12-D12</f>
        <v>#REF!</v>
      </c>
      <c r="G12" s="10" t="s">
        <v>133</v>
      </c>
      <c r="H12" s="12"/>
      <c r="I12" s="12"/>
      <c r="T12" s="2"/>
      <c r="U12" s="2"/>
      <c r="V12" s="2"/>
      <c r="W12" s="2"/>
      <c r="X12" s="2"/>
      <c r="Y12" s="2"/>
      <c r="Z12" s="2"/>
      <c r="AA12" s="2"/>
      <c r="AB12" s="2"/>
      <c r="AC12" s="2"/>
      <c r="AD12" s="2"/>
      <c r="AE12" s="2"/>
      <c r="AF12" s="2"/>
      <c r="AG12" s="2"/>
      <c r="AH12" s="2"/>
      <c r="AI12" s="2"/>
      <c r="AJ12" s="2"/>
      <c r="AK12" s="2"/>
      <c r="AL12" s="2"/>
      <c r="AM12" s="2"/>
      <c r="AN12" s="2"/>
      <c r="AO12" s="2"/>
    </row>
    <row r="13" spans="2:44" x14ac:dyDescent="0.3">
      <c r="B13" s="10" t="s">
        <v>10</v>
      </c>
      <c r="C13" s="11"/>
      <c r="D13" s="3" t="e">
        <f>AVERAGE(F30:F32)</f>
        <v>#REF!</v>
      </c>
      <c r="E13" s="16">
        <v>8</v>
      </c>
      <c r="F13" s="27" t="e">
        <f t="shared" si="0"/>
        <v>#REF!</v>
      </c>
      <c r="G13" s="10" t="s">
        <v>133</v>
      </c>
      <c r="H13" s="12"/>
      <c r="I13" s="12"/>
      <c r="T13" s="2"/>
      <c r="U13" s="2"/>
      <c r="V13" s="2"/>
      <c r="W13" s="2"/>
      <c r="X13" s="2"/>
      <c r="Y13" s="2"/>
      <c r="Z13" s="2"/>
      <c r="AA13" s="2"/>
      <c r="AB13" s="2"/>
      <c r="AC13" s="2"/>
      <c r="AD13" s="2"/>
      <c r="AE13" s="2"/>
      <c r="AF13" s="2"/>
      <c r="AG13" s="2"/>
      <c r="AH13" s="2"/>
      <c r="AI13" s="2"/>
      <c r="AJ13" s="2"/>
      <c r="AK13" s="2"/>
      <c r="AL13" s="2"/>
      <c r="AM13" s="2"/>
      <c r="AN13" s="2"/>
      <c r="AO13" s="2"/>
    </row>
    <row r="14" spans="2:44" x14ac:dyDescent="0.3">
      <c r="B14" s="13" t="s">
        <v>11</v>
      </c>
      <c r="C14" s="13"/>
      <c r="D14" s="3" t="e">
        <f>AVERAGE(F33:F37)</f>
        <v>#REF!</v>
      </c>
      <c r="E14" s="16">
        <v>8</v>
      </c>
      <c r="F14" s="27" t="e">
        <f t="shared" si="0"/>
        <v>#REF!</v>
      </c>
      <c r="G14" s="25" t="s">
        <v>134</v>
      </c>
      <c r="H14" s="25"/>
      <c r="I14" s="24"/>
      <c r="T14" s="2"/>
      <c r="U14" s="2"/>
      <c r="V14" s="2"/>
      <c r="W14" s="2"/>
      <c r="X14" s="2"/>
      <c r="Y14" s="2"/>
      <c r="Z14" s="2"/>
      <c r="AA14" s="2"/>
      <c r="AB14" s="2"/>
      <c r="AC14" s="2"/>
      <c r="AD14" s="2"/>
      <c r="AE14" s="2"/>
      <c r="AF14" s="2"/>
      <c r="AG14" s="2"/>
      <c r="AH14" s="2"/>
      <c r="AI14" s="2"/>
      <c r="AJ14" s="2"/>
      <c r="AK14" s="2"/>
      <c r="AL14" s="2"/>
      <c r="AM14" s="2"/>
      <c r="AN14" s="2"/>
      <c r="AO14" s="2"/>
    </row>
    <row r="15" spans="2:44" x14ac:dyDescent="0.3">
      <c r="B15" s="14" t="s">
        <v>84</v>
      </c>
      <c r="C15" s="14"/>
      <c r="D15" s="3" t="e">
        <f>AVERAGE(F38:F40)</f>
        <v>#REF!</v>
      </c>
      <c r="E15" s="16">
        <v>8</v>
      </c>
      <c r="F15" s="27" t="e">
        <f t="shared" si="0"/>
        <v>#REF!</v>
      </c>
      <c r="G15" s="26" t="s">
        <v>133</v>
      </c>
      <c r="H15" s="26"/>
      <c r="I15" s="12"/>
      <c r="T15" s="2"/>
      <c r="U15" s="2"/>
      <c r="V15" s="2"/>
      <c r="W15" s="2"/>
      <c r="X15" s="2"/>
      <c r="Y15" s="2"/>
      <c r="Z15" s="2"/>
      <c r="AA15" s="2"/>
      <c r="AB15" s="2"/>
      <c r="AC15" s="2"/>
      <c r="AD15" s="2"/>
      <c r="AE15" s="2"/>
      <c r="AF15" s="2"/>
      <c r="AG15" s="2"/>
      <c r="AH15" s="2"/>
      <c r="AI15" s="2"/>
      <c r="AJ15" s="2"/>
      <c r="AK15" s="2"/>
      <c r="AL15" s="2"/>
      <c r="AM15" s="2"/>
      <c r="AN15" s="2"/>
      <c r="AO15" s="2"/>
    </row>
    <row r="16" spans="2:44" x14ac:dyDescent="0.3">
      <c r="T16" s="2"/>
      <c r="U16" s="2"/>
      <c r="V16" s="2"/>
      <c r="W16" s="2"/>
      <c r="X16" s="2"/>
      <c r="Y16" s="2"/>
      <c r="Z16" s="2"/>
      <c r="AA16" s="2"/>
      <c r="AB16" s="2"/>
      <c r="AC16" s="2"/>
      <c r="AD16" s="2"/>
      <c r="AE16" s="2"/>
      <c r="AF16" s="2"/>
      <c r="AG16" s="2"/>
      <c r="AH16" s="2"/>
      <c r="AI16" s="2"/>
      <c r="AJ16" s="2"/>
      <c r="AK16" s="2"/>
      <c r="AL16" s="2"/>
      <c r="AM16" s="2"/>
      <c r="AN16" s="2"/>
      <c r="AO16" s="2"/>
      <c r="AP16" s="2"/>
      <c r="AQ16" s="2"/>
      <c r="AR16" s="2"/>
    </row>
    <row r="17" spans="1:39" ht="22.95" customHeight="1" x14ac:dyDescent="0.4">
      <c r="B17" s="276" t="s">
        <v>85</v>
      </c>
      <c r="C17" s="277"/>
      <c r="D17" s="277"/>
      <c r="E17" s="277"/>
      <c r="F17" s="17" t="s">
        <v>86</v>
      </c>
      <c r="G17" s="18" t="s">
        <v>7</v>
      </c>
      <c r="T17" s="2"/>
      <c r="U17" s="2"/>
      <c r="V17" s="2"/>
      <c r="W17" s="2"/>
      <c r="X17" s="2"/>
      <c r="Y17" s="2"/>
      <c r="Z17" s="2"/>
      <c r="AA17" s="2"/>
      <c r="AB17" s="2"/>
      <c r="AC17" s="2"/>
      <c r="AD17" s="2"/>
      <c r="AE17" s="2"/>
      <c r="AF17" s="2"/>
      <c r="AG17" s="2"/>
      <c r="AH17" s="2"/>
      <c r="AI17" s="2"/>
      <c r="AJ17" s="2"/>
      <c r="AK17" s="2"/>
      <c r="AL17" s="2"/>
      <c r="AM17" s="2"/>
    </row>
    <row r="18" spans="1:39" ht="16.2" customHeight="1" x14ac:dyDescent="0.3">
      <c r="A18" s="287" t="s">
        <v>135</v>
      </c>
      <c r="B18" s="275" t="s">
        <v>136</v>
      </c>
      <c r="C18" s="275"/>
      <c r="D18" s="275"/>
      <c r="E18" s="275"/>
      <c r="F18" s="3" t="e">
        <f>AVERAGE(#REF!)</f>
        <v>#REF!</v>
      </c>
      <c r="G18" s="15">
        <v>8</v>
      </c>
      <c r="T18" s="2"/>
      <c r="U18" s="2"/>
      <c r="V18" s="2"/>
      <c r="W18" s="2"/>
      <c r="X18" s="2"/>
      <c r="Y18" s="2"/>
      <c r="Z18" s="2"/>
      <c r="AA18" s="2"/>
      <c r="AB18" s="2"/>
      <c r="AC18" s="2"/>
      <c r="AD18" s="2"/>
      <c r="AE18" s="2"/>
      <c r="AF18" s="2"/>
      <c r="AG18" s="2"/>
      <c r="AH18" s="2"/>
      <c r="AI18" s="2"/>
      <c r="AJ18" s="2"/>
      <c r="AK18" s="2"/>
      <c r="AL18" s="2"/>
    </row>
    <row r="19" spans="1:39" x14ac:dyDescent="0.3">
      <c r="A19" s="287"/>
      <c r="B19" s="275" t="s">
        <v>137</v>
      </c>
      <c r="C19" s="275"/>
      <c r="D19" s="275"/>
      <c r="E19" s="275"/>
      <c r="F19" s="3" t="e">
        <f>AVERAGE(#REF!)</f>
        <v>#REF!</v>
      </c>
      <c r="G19" s="15">
        <v>8</v>
      </c>
      <c r="T19" s="2"/>
      <c r="U19" s="2"/>
      <c r="V19" s="2"/>
      <c r="W19" s="2"/>
      <c r="X19" s="2"/>
      <c r="Y19" s="2"/>
      <c r="Z19" s="2"/>
      <c r="AA19" s="2"/>
      <c r="AB19" s="2"/>
      <c r="AC19" s="2"/>
      <c r="AD19" s="2"/>
      <c r="AE19" s="2"/>
      <c r="AF19" s="2"/>
      <c r="AG19" s="2"/>
      <c r="AH19" s="2"/>
      <c r="AI19" s="2"/>
      <c r="AJ19" s="2"/>
      <c r="AK19" s="2"/>
      <c r="AL19" s="2"/>
    </row>
    <row r="20" spans="1:39" x14ac:dyDescent="0.3">
      <c r="A20" s="287"/>
      <c r="B20" s="275" t="s">
        <v>138</v>
      </c>
      <c r="C20" s="275"/>
      <c r="D20" s="275"/>
      <c r="E20" s="275"/>
      <c r="F20" s="3" t="e">
        <f>AVERAGE(#REF!)</f>
        <v>#REF!</v>
      </c>
      <c r="G20" s="15">
        <v>8</v>
      </c>
      <c r="T20" s="2"/>
      <c r="U20" s="2"/>
      <c r="V20" s="2"/>
      <c r="W20" s="2"/>
      <c r="X20" s="2"/>
      <c r="Y20" s="2"/>
      <c r="Z20" s="2"/>
      <c r="AA20" s="2"/>
      <c r="AB20" s="2"/>
      <c r="AC20" s="2"/>
      <c r="AD20" s="2"/>
      <c r="AE20" s="2"/>
      <c r="AF20" s="2"/>
      <c r="AG20" s="2"/>
      <c r="AH20" s="2"/>
      <c r="AI20" s="2"/>
      <c r="AJ20" s="2"/>
      <c r="AK20" s="2"/>
      <c r="AL20" s="2"/>
    </row>
    <row r="21" spans="1:39" x14ac:dyDescent="0.3">
      <c r="A21" s="287"/>
      <c r="B21" s="275" t="s">
        <v>139</v>
      </c>
      <c r="C21" s="275"/>
      <c r="D21" s="275"/>
      <c r="E21" s="275"/>
      <c r="F21" s="3" t="e">
        <f>AVERAGE(#REF!)</f>
        <v>#REF!</v>
      </c>
      <c r="G21" s="15">
        <v>8</v>
      </c>
      <c r="T21" s="2"/>
      <c r="U21" s="2"/>
      <c r="V21" s="2"/>
      <c r="W21" s="2"/>
      <c r="X21" s="2"/>
      <c r="Y21" s="2"/>
      <c r="Z21" s="2"/>
      <c r="AA21" s="2"/>
      <c r="AB21" s="2"/>
      <c r="AC21" s="2"/>
      <c r="AD21" s="2"/>
      <c r="AE21" s="2"/>
      <c r="AF21" s="2"/>
      <c r="AG21" s="2"/>
      <c r="AH21" s="2"/>
      <c r="AI21" s="2"/>
      <c r="AJ21" s="2"/>
      <c r="AK21" s="2"/>
      <c r="AL21" s="2"/>
    </row>
    <row r="22" spans="1:39" s="2" customFormat="1" x14ac:dyDescent="0.3">
      <c r="A22" s="287"/>
      <c r="B22" s="275" t="s">
        <v>140</v>
      </c>
      <c r="C22" s="275"/>
      <c r="D22" s="275"/>
      <c r="E22" s="275"/>
      <c r="F22" s="3" t="e">
        <f>AVERAGE(#REF!)</f>
        <v>#REF!</v>
      </c>
      <c r="G22" s="15">
        <v>8</v>
      </c>
    </row>
    <row r="23" spans="1:39" s="2" customFormat="1" ht="16.2" thickBot="1" x14ac:dyDescent="0.35">
      <c r="A23" s="288"/>
      <c r="B23" s="290" t="s">
        <v>141</v>
      </c>
      <c r="C23" s="291"/>
      <c r="D23" s="291"/>
      <c r="E23" s="292"/>
      <c r="F23" s="3" t="e">
        <f>AVERAGE(#REF!)</f>
        <v>#REF!</v>
      </c>
      <c r="G23" s="15">
        <v>8</v>
      </c>
    </row>
    <row r="24" spans="1:39" s="2" customFormat="1" x14ac:dyDescent="0.3">
      <c r="A24" s="286" t="s">
        <v>142</v>
      </c>
      <c r="B24" s="275" t="s">
        <v>143</v>
      </c>
      <c r="C24" s="275"/>
      <c r="D24" s="275"/>
      <c r="E24" s="275"/>
      <c r="F24" s="3" t="e">
        <f>AVERAGE(#REF!)</f>
        <v>#REF!</v>
      </c>
      <c r="G24" s="15">
        <v>9</v>
      </c>
    </row>
    <row r="25" spans="1:39" s="2" customFormat="1" x14ac:dyDescent="0.3">
      <c r="A25" s="287"/>
      <c r="B25" s="275" t="s">
        <v>144</v>
      </c>
      <c r="C25" s="275"/>
      <c r="D25" s="275"/>
      <c r="E25" s="275"/>
      <c r="F25" s="3" t="e">
        <f>AVERAGE(#REF!)</f>
        <v>#REF!</v>
      </c>
      <c r="G25" s="15">
        <v>8</v>
      </c>
    </row>
    <row r="26" spans="1:39" s="2" customFormat="1" x14ac:dyDescent="0.3">
      <c r="A26" s="287"/>
      <c r="B26" s="275" t="s">
        <v>145</v>
      </c>
      <c r="C26" s="275"/>
      <c r="D26" s="275"/>
      <c r="E26" s="275"/>
      <c r="F26" s="3" t="e">
        <f>AVERAGE(#REF!)</f>
        <v>#REF!</v>
      </c>
      <c r="G26" s="15">
        <v>8</v>
      </c>
    </row>
    <row r="27" spans="1:39" s="2" customFormat="1" x14ac:dyDescent="0.3">
      <c r="A27" s="287"/>
      <c r="B27" s="275" t="s">
        <v>146</v>
      </c>
      <c r="C27" s="275"/>
      <c r="D27" s="275"/>
      <c r="E27" s="275"/>
      <c r="F27" s="3" t="e">
        <f>AVERAGE(#REF!)</f>
        <v>#REF!</v>
      </c>
      <c r="G27" s="15">
        <v>8</v>
      </c>
    </row>
    <row r="28" spans="1:39" s="2" customFormat="1" x14ac:dyDescent="0.3">
      <c r="A28" s="287"/>
      <c r="B28" s="275" t="s">
        <v>147</v>
      </c>
      <c r="C28" s="275"/>
      <c r="D28" s="275"/>
      <c r="E28" s="275"/>
      <c r="F28" s="3" t="e">
        <f>AVERAGE(#REF!)</f>
        <v>#REF!</v>
      </c>
      <c r="G28" s="15">
        <v>8</v>
      </c>
    </row>
    <row r="29" spans="1:39" s="2" customFormat="1" ht="16.2" thickBot="1" x14ac:dyDescent="0.35">
      <c r="A29" s="288"/>
      <c r="B29" s="275" t="s">
        <v>148</v>
      </c>
      <c r="C29" s="275"/>
      <c r="D29" s="275"/>
      <c r="E29" s="275"/>
      <c r="F29" s="3" t="e">
        <f>AVERAGE(#REF!)</f>
        <v>#REF!</v>
      </c>
      <c r="G29" s="15">
        <v>9</v>
      </c>
    </row>
    <row r="30" spans="1:39" s="2" customFormat="1" x14ac:dyDescent="0.3">
      <c r="A30" s="289" t="s">
        <v>113</v>
      </c>
      <c r="B30" s="275" t="s">
        <v>149</v>
      </c>
      <c r="C30" s="275"/>
      <c r="D30" s="275"/>
      <c r="E30" s="275"/>
      <c r="F30" s="3" t="e">
        <f>AVERAGE(#REF!)</f>
        <v>#REF!</v>
      </c>
      <c r="G30" s="15">
        <v>9</v>
      </c>
    </row>
    <row r="31" spans="1:39" s="2" customFormat="1" x14ac:dyDescent="0.3">
      <c r="A31" s="287"/>
      <c r="B31" s="275" t="s">
        <v>150</v>
      </c>
      <c r="C31" s="275"/>
      <c r="D31" s="275"/>
      <c r="E31" s="275"/>
      <c r="F31" s="3" t="e">
        <f>AVERAGE(#REF!)</f>
        <v>#REF!</v>
      </c>
      <c r="G31" s="15">
        <v>8</v>
      </c>
    </row>
    <row r="32" spans="1:39" s="2" customFormat="1" ht="16.2" thickBot="1" x14ac:dyDescent="0.35">
      <c r="A32" s="288"/>
      <c r="B32" s="275" t="s">
        <v>151</v>
      </c>
      <c r="C32" s="275"/>
      <c r="D32" s="275"/>
      <c r="E32" s="275"/>
      <c r="F32" s="3" t="e">
        <f>AVERAGE(#REF!)</f>
        <v>#REF!</v>
      </c>
      <c r="G32" s="15">
        <v>8</v>
      </c>
    </row>
    <row r="33" spans="1:44" s="2" customFormat="1" x14ac:dyDescent="0.3">
      <c r="A33" s="286" t="s">
        <v>152</v>
      </c>
      <c r="B33" s="275" t="s">
        <v>153</v>
      </c>
      <c r="C33" s="275"/>
      <c r="D33" s="275"/>
      <c r="E33" s="275"/>
      <c r="F33" s="3" t="e">
        <f>AVERAGE(#REF!)</f>
        <v>#REF!</v>
      </c>
      <c r="G33" s="15">
        <v>8</v>
      </c>
    </row>
    <row r="34" spans="1:44" s="2" customFormat="1" x14ac:dyDescent="0.3">
      <c r="A34" s="287"/>
      <c r="B34" s="275" t="s">
        <v>154</v>
      </c>
      <c r="C34" s="275"/>
      <c r="D34" s="275"/>
      <c r="E34" s="275"/>
      <c r="F34" s="3" t="e">
        <f>AVERAGE(#REF!)</f>
        <v>#REF!</v>
      </c>
      <c r="G34" s="15">
        <v>9</v>
      </c>
    </row>
    <row r="35" spans="1:44" s="2" customFormat="1" x14ac:dyDescent="0.3">
      <c r="A35" s="287"/>
      <c r="B35" s="275" t="s">
        <v>155</v>
      </c>
      <c r="C35" s="275"/>
      <c r="D35" s="275"/>
      <c r="E35" s="275"/>
      <c r="F35" s="3" t="e">
        <f>AVERAGE(#REF!)</f>
        <v>#REF!</v>
      </c>
      <c r="G35" s="15">
        <v>8</v>
      </c>
    </row>
    <row r="36" spans="1:44" s="2" customFormat="1" x14ac:dyDescent="0.3">
      <c r="A36" s="287"/>
      <c r="B36" s="275" t="s">
        <v>156</v>
      </c>
      <c r="C36" s="275"/>
      <c r="D36" s="275"/>
      <c r="E36" s="275"/>
      <c r="F36" s="3" t="e">
        <f>AVERAGE(#REF!)</f>
        <v>#REF!</v>
      </c>
      <c r="G36" s="15">
        <v>9</v>
      </c>
    </row>
    <row r="37" spans="1:44" s="2" customFormat="1" ht="16.2" thickBot="1" x14ac:dyDescent="0.35">
      <c r="A37" s="288"/>
      <c r="B37" s="275" t="s">
        <v>157</v>
      </c>
      <c r="C37" s="275"/>
      <c r="D37" s="275"/>
      <c r="E37" s="275"/>
      <c r="F37" s="3" t="e">
        <f>AVERAGE(#REF!)</f>
        <v>#REF!</v>
      </c>
      <c r="G37" s="15">
        <v>8</v>
      </c>
    </row>
    <row r="38" spans="1:44" s="2" customFormat="1" x14ac:dyDescent="0.3">
      <c r="A38" s="289" t="s">
        <v>126</v>
      </c>
      <c r="B38" s="275" t="s">
        <v>158</v>
      </c>
      <c r="C38" s="275"/>
      <c r="D38" s="275"/>
      <c r="E38" s="275"/>
      <c r="F38" s="3" t="e">
        <f>AVERAGE(#REF!)</f>
        <v>#REF!</v>
      </c>
      <c r="G38" s="15">
        <v>8</v>
      </c>
    </row>
    <row r="39" spans="1:44" s="2" customFormat="1" ht="20.7" customHeight="1" x14ac:dyDescent="0.3">
      <c r="A39" s="287"/>
      <c r="B39" s="275" t="s">
        <v>159</v>
      </c>
      <c r="C39" s="275"/>
      <c r="D39" s="275"/>
      <c r="E39" s="275"/>
      <c r="F39" s="3" t="e">
        <f>AVERAGE(#REF!)</f>
        <v>#REF!</v>
      </c>
      <c r="G39" s="15">
        <v>8</v>
      </c>
    </row>
    <row r="40" spans="1:44" s="2" customFormat="1" ht="21.45" customHeight="1" x14ac:dyDescent="0.3">
      <c r="A40" s="287"/>
      <c r="B40" s="275" t="s">
        <v>160</v>
      </c>
      <c r="C40" s="275"/>
      <c r="D40" s="275"/>
      <c r="E40" s="275"/>
      <c r="F40" s="3" t="e">
        <f>AVERAGE(#REF!)</f>
        <v>#REF!</v>
      </c>
      <c r="G40" s="15">
        <v>8</v>
      </c>
    </row>
    <row r="41" spans="1:44" x14ac:dyDescent="0.3">
      <c r="T41" s="2"/>
      <c r="U41" s="2"/>
      <c r="V41" s="2"/>
      <c r="W41" s="2"/>
      <c r="X41" s="2"/>
      <c r="Y41" s="2"/>
      <c r="Z41" s="2"/>
      <c r="AA41" s="2"/>
      <c r="AB41" s="2"/>
      <c r="AC41" s="2"/>
      <c r="AD41" s="2"/>
      <c r="AE41" s="2"/>
      <c r="AF41" s="2"/>
      <c r="AG41" s="2"/>
      <c r="AH41" s="2"/>
      <c r="AI41" s="2"/>
      <c r="AJ41" s="2"/>
      <c r="AK41" s="2"/>
      <c r="AL41" s="2"/>
      <c r="AM41" s="2"/>
      <c r="AN41" s="2"/>
      <c r="AO41" s="2"/>
      <c r="AP41" s="2"/>
      <c r="AQ41" s="2"/>
      <c r="AR41" s="2"/>
    </row>
    <row r="42" spans="1:44" x14ac:dyDescent="0.3">
      <c r="T42" s="2"/>
      <c r="U42" s="2"/>
      <c r="V42" s="2"/>
      <c r="W42" s="2"/>
      <c r="X42" s="2"/>
      <c r="Y42" s="2"/>
      <c r="Z42" s="2"/>
      <c r="AA42" s="2"/>
      <c r="AB42" s="2"/>
      <c r="AC42" s="2"/>
      <c r="AD42" s="2"/>
      <c r="AE42" s="2"/>
      <c r="AF42" s="2"/>
      <c r="AG42" s="2"/>
      <c r="AH42" s="2"/>
      <c r="AI42" s="2"/>
      <c r="AJ42" s="2"/>
      <c r="AK42" s="2"/>
      <c r="AL42" s="2"/>
      <c r="AM42" s="2"/>
      <c r="AN42" s="2"/>
      <c r="AO42" s="2"/>
      <c r="AP42" s="2"/>
      <c r="AQ42" s="2"/>
      <c r="AR42" s="2"/>
    </row>
    <row r="43" spans="1:44" x14ac:dyDescent="0.3">
      <c r="T43" s="2"/>
      <c r="U43" s="2"/>
      <c r="V43" s="2"/>
      <c r="W43" s="2"/>
      <c r="X43" s="2"/>
      <c r="Y43" s="2"/>
      <c r="Z43" s="2"/>
      <c r="AA43" s="2"/>
      <c r="AB43" s="2"/>
      <c r="AC43" s="2"/>
      <c r="AD43" s="2"/>
      <c r="AE43" s="2"/>
      <c r="AF43" s="2"/>
      <c r="AG43" s="2"/>
      <c r="AH43" s="2"/>
      <c r="AI43" s="2"/>
      <c r="AJ43" s="2"/>
      <c r="AK43" s="2"/>
      <c r="AL43" s="2"/>
      <c r="AM43" s="2"/>
      <c r="AN43" s="2"/>
      <c r="AO43" s="2"/>
      <c r="AP43" s="2"/>
      <c r="AQ43" s="2"/>
      <c r="AR43" s="2"/>
    </row>
    <row r="44" spans="1:44" x14ac:dyDescent="0.3">
      <c r="T44" s="2"/>
      <c r="U44" s="2"/>
      <c r="V44" s="2"/>
      <c r="W44" s="2"/>
      <c r="X44" s="2"/>
      <c r="Y44" s="2"/>
      <c r="Z44" s="2"/>
      <c r="AA44" s="2"/>
      <c r="AB44" s="2"/>
      <c r="AC44" s="2"/>
      <c r="AD44" s="2"/>
      <c r="AE44" s="2"/>
      <c r="AF44" s="2"/>
      <c r="AG44" s="2"/>
      <c r="AH44" s="2"/>
      <c r="AI44" s="2"/>
      <c r="AJ44" s="2"/>
      <c r="AK44" s="2"/>
      <c r="AL44" s="2"/>
      <c r="AM44" s="2"/>
      <c r="AN44" s="2"/>
      <c r="AO44" s="2"/>
      <c r="AP44" s="2"/>
      <c r="AQ44" s="2"/>
      <c r="AR44" s="2"/>
    </row>
    <row r="45" spans="1:44" x14ac:dyDescent="0.3">
      <c r="T45" s="2"/>
      <c r="U45" s="2"/>
      <c r="V45" s="2"/>
      <c r="W45" s="2"/>
      <c r="X45" s="2"/>
      <c r="Y45" s="2"/>
      <c r="Z45" s="2"/>
      <c r="AA45" s="2"/>
      <c r="AB45" s="2"/>
      <c r="AC45" s="2"/>
      <c r="AD45" s="2"/>
      <c r="AE45" s="2"/>
      <c r="AF45" s="2"/>
      <c r="AG45" s="2"/>
      <c r="AH45" s="2"/>
      <c r="AI45" s="2"/>
      <c r="AJ45" s="2"/>
      <c r="AK45" s="2"/>
      <c r="AL45" s="2"/>
      <c r="AM45" s="2"/>
      <c r="AN45" s="2"/>
      <c r="AO45" s="2"/>
      <c r="AP45" s="2"/>
      <c r="AQ45" s="2"/>
      <c r="AR45" s="2"/>
    </row>
    <row r="46" spans="1:44" x14ac:dyDescent="0.3">
      <c r="T46" s="2"/>
      <c r="U46" s="2"/>
      <c r="V46" s="2"/>
      <c r="W46" s="2"/>
      <c r="X46" s="2"/>
      <c r="Y46" s="2"/>
      <c r="Z46" s="2"/>
      <c r="AA46" s="2"/>
      <c r="AB46" s="2"/>
      <c r="AC46" s="2"/>
      <c r="AD46" s="2"/>
      <c r="AE46" s="2"/>
      <c r="AF46" s="2"/>
      <c r="AG46" s="2"/>
      <c r="AH46" s="2"/>
      <c r="AI46" s="2"/>
      <c r="AJ46" s="2"/>
      <c r="AK46" s="2"/>
      <c r="AL46" s="2"/>
      <c r="AM46" s="2"/>
      <c r="AN46" s="2"/>
      <c r="AO46" s="2"/>
      <c r="AP46" s="2"/>
      <c r="AQ46" s="2"/>
      <c r="AR46" s="2"/>
    </row>
    <row r="47" spans="1:44" x14ac:dyDescent="0.3">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4" x14ac:dyDescent="0.3">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spans="20:44" x14ac:dyDescent="0.3">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spans="20:44" x14ac:dyDescent="0.3">
      <c r="T50" s="2"/>
      <c r="U50" s="2"/>
      <c r="V50" s="2"/>
      <c r="W50" s="2"/>
      <c r="X50" s="2"/>
      <c r="Y50" s="2"/>
      <c r="Z50" s="2"/>
      <c r="AA50" s="2"/>
      <c r="AB50" s="2"/>
      <c r="AC50" s="2"/>
      <c r="AD50" s="2"/>
      <c r="AE50" s="2"/>
      <c r="AF50" s="2"/>
      <c r="AG50" s="2"/>
      <c r="AH50" s="2"/>
      <c r="AI50" s="2"/>
      <c r="AJ50" s="2"/>
      <c r="AK50" s="2"/>
      <c r="AL50" s="2"/>
      <c r="AM50" s="2"/>
      <c r="AN50" s="2"/>
      <c r="AO50" s="2"/>
      <c r="AP50" s="2"/>
      <c r="AQ50" s="2"/>
      <c r="AR50" s="2"/>
    </row>
    <row r="51" spans="20:44" x14ac:dyDescent="0.3">
      <c r="T51" s="2"/>
      <c r="U51" s="2"/>
      <c r="V51" s="2"/>
      <c r="W51" s="2"/>
      <c r="X51" s="2"/>
      <c r="Y51" s="2"/>
      <c r="Z51" s="2"/>
      <c r="AA51" s="2"/>
      <c r="AB51" s="2"/>
      <c r="AC51" s="2"/>
      <c r="AD51" s="2"/>
      <c r="AE51" s="2"/>
      <c r="AF51" s="2"/>
      <c r="AG51" s="2"/>
      <c r="AH51" s="2"/>
      <c r="AI51" s="2"/>
      <c r="AJ51" s="2"/>
      <c r="AK51" s="2"/>
      <c r="AL51" s="2"/>
      <c r="AM51" s="2"/>
      <c r="AN51" s="2"/>
      <c r="AO51" s="2"/>
      <c r="AP51" s="2"/>
      <c r="AQ51" s="2"/>
      <c r="AR51" s="2"/>
    </row>
    <row r="52" spans="20:44" x14ac:dyDescent="0.3">
      <c r="T52" s="2"/>
      <c r="U52" s="2"/>
      <c r="V52" s="2"/>
      <c r="W52" s="2"/>
      <c r="X52" s="2"/>
      <c r="Y52" s="2"/>
      <c r="Z52" s="2"/>
      <c r="AA52" s="2"/>
      <c r="AB52" s="2"/>
      <c r="AC52" s="2"/>
      <c r="AD52" s="2"/>
      <c r="AE52" s="2"/>
      <c r="AF52" s="2"/>
      <c r="AG52" s="2"/>
      <c r="AH52" s="2"/>
      <c r="AI52" s="2"/>
      <c r="AJ52" s="2"/>
      <c r="AK52" s="2"/>
      <c r="AL52" s="2"/>
      <c r="AM52" s="2"/>
      <c r="AN52" s="2"/>
      <c r="AO52" s="2"/>
      <c r="AP52" s="2"/>
      <c r="AQ52" s="2"/>
      <c r="AR52" s="2"/>
    </row>
    <row r="53" spans="20:44" x14ac:dyDescent="0.3">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20:44" x14ac:dyDescent="0.3">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spans="20:44" x14ac:dyDescent="0.3">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spans="20:44" x14ac:dyDescent="0.3">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20:44" x14ac:dyDescent="0.3">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20:44" x14ac:dyDescent="0.3">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20:44" x14ac:dyDescent="0.3">
      <c r="T59" s="2"/>
      <c r="U59" s="2"/>
      <c r="V59" s="2"/>
      <c r="W59" s="2"/>
      <c r="X59" s="2"/>
      <c r="Y59" s="2"/>
      <c r="Z59" s="2"/>
      <c r="AA59" s="2"/>
      <c r="AB59" s="2"/>
      <c r="AC59" s="2"/>
      <c r="AD59" s="2"/>
      <c r="AE59" s="2"/>
      <c r="AF59" s="2"/>
      <c r="AG59" s="2"/>
      <c r="AH59" s="2"/>
      <c r="AI59" s="2"/>
      <c r="AJ59" s="2"/>
      <c r="AK59" s="2"/>
      <c r="AL59" s="2"/>
      <c r="AM59" s="2"/>
      <c r="AN59" s="2"/>
      <c r="AO59" s="2"/>
      <c r="AP59" s="2"/>
      <c r="AQ59" s="2"/>
      <c r="AR59" s="2"/>
    </row>
    <row r="60" spans="20:44" x14ac:dyDescent="0.3">
      <c r="T60" s="2"/>
      <c r="U60" s="2"/>
      <c r="V60" s="2"/>
      <c r="W60" s="2"/>
      <c r="X60" s="2"/>
      <c r="Y60" s="2"/>
      <c r="Z60" s="2"/>
      <c r="AA60" s="2"/>
      <c r="AB60" s="2"/>
      <c r="AC60" s="2"/>
      <c r="AD60" s="2"/>
      <c r="AE60" s="2"/>
      <c r="AF60" s="2"/>
      <c r="AG60" s="2"/>
      <c r="AH60" s="2"/>
      <c r="AI60" s="2"/>
      <c r="AJ60" s="2"/>
      <c r="AK60" s="2"/>
      <c r="AL60" s="2"/>
      <c r="AM60" s="2"/>
      <c r="AN60" s="2"/>
      <c r="AO60" s="2"/>
      <c r="AP60" s="2"/>
      <c r="AQ60" s="2"/>
      <c r="AR60" s="2"/>
    </row>
    <row r="61" spans="20:44" x14ac:dyDescent="0.3">
      <c r="T61" s="2"/>
      <c r="U61" s="2"/>
      <c r="V61" s="2"/>
      <c r="W61" s="2"/>
      <c r="X61" s="2"/>
      <c r="Y61" s="2"/>
      <c r="Z61" s="2"/>
      <c r="AA61" s="2"/>
      <c r="AB61" s="2"/>
      <c r="AC61" s="2"/>
      <c r="AD61" s="2"/>
      <c r="AE61" s="2"/>
      <c r="AF61" s="2"/>
      <c r="AG61" s="2"/>
      <c r="AH61" s="2"/>
      <c r="AI61" s="2"/>
      <c r="AJ61" s="2"/>
      <c r="AK61" s="2"/>
      <c r="AL61" s="2"/>
      <c r="AM61" s="2"/>
      <c r="AN61" s="2"/>
      <c r="AO61" s="2"/>
      <c r="AP61" s="2"/>
      <c r="AQ61" s="2"/>
      <c r="AR61" s="2"/>
    </row>
    <row r="62" spans="20:44" x14ac:dyDescent="0.3">
      <c r="T62" s="2"/>
      <c r="U62" s="2"/>
      <c r="V62" s="2"/>
      <c r="W62" s="2"/>
      <c r="X62" s="2"/>
      <c r="Y62" s="2"/>
      <c r="Z62" s="2"/>
      <c r="AA62" s="2"/>
      <c r="AB62" s="2"/>
      <c r="AC62" s="2"/>
      <c r="AD62" s="2"/>
      <c r="AE62" s="2"/>
      <c r="AF62" s="2"/>
      <c r="AG62" s="2"/>
      <c r="AH62" s="2"/>
      <c r="AI62" s="2"/>
      <c r="AJ62" s="2"/>
      <c r="AK62" s="2"/>
      <c r="AL62" s="2"/>
      <c r="AM62" s="2"/>
      <c r="AN62" s="2"/>
      <c r="AO62" s="2"/>
      <c r="AP62" s="2"/>
      <c r="AQ62" s="2"/>
      <c r="AR62" s="2"/>
    </row>
    <row r="63" spans="20:44" x14ac:dyDescent="0.3">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20:44" x14ac:dyDescent="0.3">
      <c r="T64" s="2"/>
      <c r="U64" s="2"/>
      <c r="V64" s="2"/>
      <c r="W64" s="2"/>
      <c r="X64" s="2"/>
      <c r="Y64" s="2"/>
      <c r="Z64" s="2"/>
      <c r="AA64" s="2"/>
      <c r="AB64" s="2"/>
      <c r="AC64" s="2"/>
      <c r="AD64" s="2"/>
      <c r="AE64" s="2"/>
      <c r="AF64" s="2"/>
      <c r="AG64" s="2"/>
      <c r="AH64" s="2"/>
      <c r="AI64" s="2"/>
      <c r="AJ64" s="2"/>
      <c r="AK64" s="2"/>
      <c r="AL64" s="2"/>
      <c r="AM64" s="2"/>
      <c r="AN64" s="2"/>
      <c r="AO64" s="2"/>
      <c r="AP64" s="2"/>
      <c r="AQ64" s="2"/>
      <c r="AR64" s="2"/>
    </row>
    <row r="65" spans="20:44" x14ac:dyDescent="0.3">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20:44" x14ac:dyDescent="0.3">
      <c r="T66" s="2"/>
      <c r="U66" s="2"/>
      <c r="V66" s="2"/>
      <c r="W66" s="2"/>
      <c r="X66" s="2"/>
      <c r="Y66" s="2"/>
      <c r="Z66" s="2"/>
      <c r="AA66" s="2"/>
      <c r="AB66" s="2"/>
      <c r="AC66" s="2"/>
      <c r="AD66" s="2"/>
      <c r="AE66" s="2"/>
      <c r="AF66" s="2"/>
      <c r="AG66" s="2"/>
      <c r="AH66" s="2"/>
      <c r="AI66" s="2"/>
      <c r="AJ66" s="2"/>
      <c r="AK66" s="2"/>
      <c r="AL66" s="2"/>
      <c r="AM66" s="2"/>
      <c r="AN66" s="2"/>
      <c r="AO66" s="2"/>
      <c r="AP66" s="2"/>
      <c r="AQ66" s="2"/>
      <c r="AR66" s="2"/>
    </row>
    <row r="67" spans="20:44" x14ac:dyDescent="0.3">
      <c r="T67" s="2"/>
      <c r="U67" s="2"/>
      <c r="V67" s="2"/>
      <c r="W67" s="2"/>
      <c r="X67" s="2"/>
      <c r="Y67" s="2"/>
      <c r="Z67" s="2"/>
      <c r="AA67" s="2"/>
      <c r="AB67" s="2"/>
      <c r="AC67" s="2"/>
      <c r="AD67" s="2"/>
      <c r="AE67" s="2"/>
      <c r="AF67" s="2"/>
      <c r="AG67" s="2"/>
      <c r="AH67" s="2"/>
      <c r="AI67" s="2"/>
      <c r="AJ67" s="2"/>
      <c r="AK67" s="2"/>
      <c r="AL67" s="2"/>
      <c r="AM67" s="2"/>
      <c r="AN67" s="2"/>
      <c r="AO67" s="2"/>
      <c r="AP67" s="2"/>
      <c r="AQ67" s="2"/>
      <c r="AR67" s="2"/>
    </row>
    <row r="68" spans="20:44" x14ac:dyDescent="0.3">
      <c r="T68" s="2"/>
      <c r="U68" s="2"/>
      <c r="V68" s="2"/>
      <c r="W68" s="2"/>
      <c r="X68" s="2"/>
      <c r="Y68" s="2"/>
      <c r="Z68" s="2"/>
      <c r="AA68" s="2"/>
      <c r="AB68" s="2"/>
      <c r="AC68" s="2"/>
      <c r="AD68" s="2"/>
      <c r="AE68" s="2"/>
      <c r="AF68" s="2"/>
      <c r="AG68" s="2"/>
      <c r="AH68" s="2"/>
      <c r="AI68" s="2"/>
      <c r="AJ68" s="2"/>
      <c r="AK68" s="2"/>
      <c r="AL68" s="2"/>
      <c r="AM68" s="2"/>
      <c r="AN68" s="2"/>
      <c r="AO68" s="2"/>
      <c r="AP68" s="2"/>
      <c r="AQ68" s="2"/>
      <c r="AR68" s="2"/>
    </row>
    <row r="69" spans="20:44" x14ac:dyDescent="0.3">
      <c r="T69" s="2"/>
      <c r="U69" s="2"/>
      <c r="V69" s="2"/>
      <c r="W69" s="2"/>
      <c r="X69" s="2"/>
      <c r="Y69" s="2"/>
      <c r="Z69" s="2"/>
      <c r="AA69" s="2"/>
      <c r="AB69" s="2"/>
      <c r="AC69" s="2"/>
      <c r="AD69" s="2"/>
      <c r="AE69" s="2"/>
      <c r="AF69" s="2"/>
      <c r="AG69" s="2"/>
      <c r="AH69" s="2"/>
      <c r="AI69" s="2"/>
      <c r="AJ69" s="2"/>
      <c r="AK69" s="2"/>
      <c r="AL69" s="2"/>
      <c r="AM69" s="2"/>
      <c r="AN69" s="2"/>
      <c r="AO69" s="2"/>
      <c r="AP69" s="2"/>
      <c r="AQ69" s="2"/>
      <c r="AR69" s="2"/>
    </row>
    <row r="70" spans="20:44" x14ac:dyDescent="0.3">
      <c r="T70" s="2"/>
      <c r="U70" s="2"/>
      <c r="V70" s="2"/>
      <c r="W70" s="2"/>
      <c r="X70" s="2"/>
      <c r="Y70" s="2"/>
      <c r="Z70" s="2"/>
      <c r="AA70" s="2"/>
      <c r="AB70" s="2"/>
      <c r="AC70" s="2"/>
      <c r="AD70" s="2"/>
      <c r="AE70" s="2"/>
      <c r="AF70" s="2"/>
      <c r="AG70" s="2"/>
      <c r="AH70" s="2"/>
      <c r="AI70" s="2"/>
      <c r="AJ70" s="2"/>
      <c r="AK70" s="2"/>
      <c r="AL70" s="2"/>
      <c r="AM70" s="2"/>
      <c r="AN70" s="2"/>
      <c r="AO70" s="2"/>
      <c r="AP70" s="2"/>
      <c r="AQ70" s="2"/>
      <c r="AR70" s="2"/>
    </row>
    <row r="71" spans="20:44" x14ac:dyDescent="0.3">
      <c r="T71" s="2"/>
      <c r="U71" s="2"/>
      <c r="V71" s="2"/>
      <c r="W71" s="2"/>
      <c r="X71" s="2"/>
      <c r="Y71" s="2"/>
      <c r="Z71" s="2"/>
      <c r="AA71" s="2"/>
      <c r="AB71" s="2"/>
      <c r="AC71" s="2"/>
      <c r="AD71" s="2"/>
      <c r="AE71" s="2"/>
      <c r="AF71" s="2"/>
      <c r="AG71" s="2"/>
      <c r="AH71" s="2"/>
      <c r="AI71" s="2"/>
      <c r="AJ71" s="2"/>
      <c r="AK71" s="2"/>
      <c r="AL71" s="2"/>
      <c r="AM71" s="2"/>
      <c r="AN71" s="2"/>
      <c r="AO71" s="2"/>
      <c r="AP71" s="2"/>
      <c r="AQ71" s="2"/>
      <c r="AR71" s="2"/>
    </row>
    <row r="72" spans="20:44" x14ac:dyDescent="0.3">
      <c r="T72" s="2"/>
      <c r="U72" s="2"/>
      <c r="V72" s="2"/>
      <c r="W72" s="2"/>
      <c r="X72" s="2"/>
      <c r="Y72" s="2"/>
      <c r="Z72" s="2"/>
      <c r="AA72" s="2"/>
      <c r="AB72" s="2"/>
      <c r="AC72" s="2"/>
      <c r="AD72" s="2"/>
      <c r="AE72" s="2"/>
      <c r="AF72" s="2"/>
      <c r="AG72" s="2"/>
      <c r="AH72" s="2"/>
      <c r="AI72" s="2"/>
      <c r="AJ72" s="2"/>
      <c r="AK72" s="2"/>
      <c r="AL72" s="2"/>
      <c r="AM72" s="2"/>
      <c r="AN72" s="2"/>
      <c r="AO72" s="2"/>
      <c r="AP72" s="2"/>
      <c r="AQ72" s="2"/>
      <c r="AR72" s="2"/>
    </row>
    <row r="73" spans="20:44" x14ac:dyDescent="0.3">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20:44" x14ac:dyDescent="0.3">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spans="20:44" x14ac:dyDescent="0.3">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20:44" x14ac:dyDescent="0.3">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spans="20:44" x14ac:dyDescent="0.3">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20:44" x14ac:dyDescent="0.3">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20:44" x14ac:dyDescent="0.3">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20:44" x14ac:dyDescent="0.3">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20:44" x14ac:dyDescent="0.3">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20:44" x14ac:dyDescent="0.3">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20:44" x14ac:dyDescent="0.3">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20:44" x14ac:dyDescent="0.3">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spans="20:44" x14ac:dyDescent="0.3">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spans="20:44" x14ac:dyDescent="0.3">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spans="20:44" x14ac:dyDescent="0.3">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spans="20:44" x14ac:dyDescent="0.3">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spans="20:44" x14ac:dyDescent="0.3">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20:44" x14ac:dyDescent="0.3">
      <c r="T90" s="2"/>
      <c r="U90" s="2"/>
      <c r="V90" s="2"/>
      <c r="W90" s="2"/>
      <c r="X90" s="2"/>
      <c r="Y90" s="2"/>
      <c r="Z90" s="2"/>
      <c r="AA90" s="2"/>
      <c r="AB90" s="2"/>
      <c r="AC90" s="2"/>
      <c r="AD90" s="2"/>
      <c r="AE90" s="2"/>
      <c r="AF90" s="2"/>
      <c r="AG90" s="2"/>
      <c r="AH90" s="2"/>
      <c r="AI90" s="2"/>
      <c r="AJ90" s="2"/>
      <c r="AK90" s="2"/>
      <c r="AL90" s="2"/>
      <c r="AM90" s="2"/>
      <c r="AN90" s="2"/>
    </row>
    <row r="91" spans="20:44" x14ac:dyDescent="0.3">
      <c r="T91" s="2"/>
      <c r="U91" s="2"/>
      <c r="V91" s="2"/>
      <c r="W91" s="2"/>
      <c r="X91" s="2"/>
      <c r="Y91" s="2"/>
      <c r="Z91" s="2"/>
      <c r="AA91" s="2"/>
      <c r="AB91" s="2"/>
      <c r="AC91" s="2"/>
      <c r="AD91" s="2"/>
      <c r="AE91" s="2"/>
      <c r="AF91" s="2"/>
      <c r="AG91" s="2"/>
      <c r="AH91" s="2"/>
      <c r="AI91" s="2"/>
      <c r="AJ91" s="2"/>
      <c r="AK91" s="2"/>
      <c r="AL91" s="2"/>
      <c r="AM91" s="2"/>
      <c r="AN91" s="2"/>
    </row>
    <row r="92" spans="20:44" x14ac:dyDescent="0.3">
      <c r="T92" s="2"/>
      <c r="U92" s="2"/>
      <c r="V92" s="2"/>
      <c r="W92" s="2"/>
      <c r="X92" s="2"/>
      <c r="Y92" s="2"/>
      <c r="Z92" s="2"/>
      <c r="AA92" s="2"/>
      <c r="AB92" s="2"/>
      <c r="AC92" s="2"/>
      <c r="AD92" s="2"/>
      <c r="AE92" s="2"/>
      <c r="AF92" s="2"/>
      <c r="AG92" s="2"/>
      <c r="AH92" s="2"/>
      <c r="AI92" s="2"/>
      <c r="AJ92" s="2"/>
      <c r="AK92" s="2"/>
      <c r="AL92" s="2"/>
      <c r="AM92" s="2"/>
      <c r="AN92" s="2"/>
    </row>
    <row r="93" spans="20:44" x14ac:dyDescent="0.3">
      <c r="T93" s="2"/>
      <c r="U93" s="2"/>
      <c r="V93" s="2"/>
      <c r="W93" s="2"/>
      <c r="X93" s="2"/>
      <c r="Y93" s="2"/>
      <c r="Z93" s="2"/>
      <c r="AA93" s="2"/>
      <c r="AB93" s="2"/>
      <c r="AC93" s="2"/>
      <c r="AD93" s="2"/>
      <c r="AE93" s="2"/>
      <c r="AF93" s="2"/>
      <c r="AG93" s="2"/>
      <c r="AH93" s="2"/>
      <c r="AI93" s="2"/>
      <c r="AJ93" s="2"/>
      <c r="AK93" s="2"/>
      <c r="AL93" s="2"/>
      <c r="AM93" s="2"/>
      <c r="AN93" s="2"/>
    </row>
    <row r="94" spans="20:44" x14ac:dyDescent="0.3">
      <c r="T94" s="2"/>
      <c r="U94" s="2"/>
      <c r="V94" s="2"/>
      <c r="W94" s="2"/>
      <c r="X94" s="2"/>
      <c r="Y94" s="2"/>
      <c r="Z94" s="2"/>
      <c r="AA94" s="2"/>
      <c r="AB94" s="2"/>
      <c r="AC94" s="2"/>
      <c r="AD94" s="2"/>
      <c r="AE94" s="2"/>
      <c r="AF94" s="2"/>
      <c r="AG94" s="2"/>
      <c r="AH94" s="2"/>
      <c r="AI94" s="2"/>
      <c r="AJ94" s="2"/>
      <c r="AK94" s="2"/>
      <c r="AL94" s="2"/>
      <c r="AM94" s="2"/>
      <c r="AN94" s="2"/>
    </row>
    <row r="95" spans="20:44" x14ac:dyDescent="0.3">
      <c r="T95" s="2"/>
      <c r="U95" s="2"/>
      <c r="V95" s="2"/>
      <c r="W95" s="2"/>
      <c r="X95" s="2"/>
      <c r="Y95" s="2"/>
      <c r="Z95" s="2"/>
      <c r="AA95" s="2"/>
      <c r="AB95" s="2"/>
      <c r="AC95" s="2"/>
      <c r="AD95" s="2"/>
      <c r="AE95" s="2"/>
      <c r="AF95" s="2"/>
      <c r="AG95" s="2"/>
      <c r="AH95" s="2"/>
      <c r="AI95" s="2"/>
      <c r="AJ95" s="2"/>
      <c r="AK95" s="2"/>
      <c r="AL95" s="2"/>
      <c r="AM95" s="2"/>
      <c r="AN95" s="2"/>
    </row>
    <row r="96" spans="20:44" x14ac:dyDescent="0.3">
      <c r="T96" s="2"/>
      <c r="U96" s="2"/>
      <c r="V96" s="2"/>
      <c r="W96" s="2"/>
      <c r="X96" s="2"/>
      <c r="Y96" s="2"/>
      <c r="Z96" s="2"/>
      <c r="AA96" s="2"/>
      <c r="AB96" s="2"/>
      <c r="AC96" s="2"/>
      <c r="AD96" s="2"/>
      <c r="AE96" s="2"/>
      <c r="AF96" s="2"/>
      <c r="AG96" s="2"/>
      <c r="AH96" s="2"/>
      <c r="AI96" s="2"/>
      <c r="AJ96" s="2"/>
      <c r="AK96" s="2"/>
      <c r="AL96" s="2"/>
      <c r="AM96" s="2"/>
      <c r="AN96" s="2"/>
      <c r="AO96" s="2"/>
      <c r="AP96" s="2"/>
      <c r="AQ96" s="2"/>
      <c r="AR96" s="2"/>
    </row>
    <row r="97" spans="20:44" x14ac:dyDescent="0.3">
      <c r="T97" s="2"/>
      <c r="U97" s="2"/>
      <c r="V97" s="2"/>
      <c r="W97" s="2"/>
      <c r="X97" s="2"/>
      <c r="Y97" s="2"/>
      <c r="Z97" s="2"/>
      <c r="AA97" s="2"/>
      <c r="AB97" s="2"/>
      <c r="AC97" s="2"/>
      <c r="AD97" s="2"/>
      <c r="AE97" s="2"/>
      <c r="AF97" s="2"/>
      <c r="AG97" s="2"/>
      <c r="AH97" s="2"/>
      <c r="AI97" s="2"/>
      <c r="AJ97" s="2"/>
      <c r="AK97" s="2"/>
      <c r="AL97" s="2"/>
      <c r="AM97" s="2"/>
      <c r="AN97" s="2"/>
      <c r="AO97" s="2"/>
      <c r="AP97" s="2"/>
      <c r="AQ97" s="2"/>
      <c r="AR97" s="2"/>
    </row>
    <row r="98" spans="20:44" x14ac:dyDescent="0.3">
      <c r="T98" s="2"/>
      <c r="U98" s="2"/>
      <c r="V98" s="2"/>
      <c r="W98" s="2"/>
      <c r="X98" s="2"/>
      <c r="Y98" s="2"/>
      <c r="Z98" s="2"/>
      <c r="AA98" s="2"/>
      <c r="AB98" s="2"/>
      <c r="AC98" s="2"/>
      <c r="AD98" s="2"/>
      <c r="AE98" s="2"/>
      <c r="AF98" s="2"/>
      <c r="AG98" s="2"/>
      <c r="AH98" s="2"/>
      <c r="AI98" s="2"/>
      <c r="AJ98" s="2"/>
      <c r="AK98" s="2"/>
      <c r="AL98" s="2"/>
      <c r="AM98" s="2"/>
      <c r="AN98" s="2"/>
      <c r="AO98" s="2"/>
      <c r="AP98" s="2"/>
      <c r="AQ98" s="2"/>
      <c r="AR98" s="2"/>
    </row>
    <row r="99" spans="20:44" x14ac:dyDescent="0.3">
      <c r="T99" s="2"/>
      <c r="U99" s="2"/>
      <c r="V99" s="2"/>
      <c r="W99" s="2"/>
      <c r="X99" s="2"/>
      <c r="Y99" s="2"/>
      <c r="Z99" s="2"/>
      <c r="AA99" s="2"/>
      <c r="AB99" s="2"/>
      <c r="AC99" s="2"/>
      <c r="AD99" s="2"/>
      <c r="AE99" s="2"/>
      <c r="AF99" s="2"/>
      <c r="AG99" s="2"/>
      <c r="AH99" s="2"/>
      <c r="AI99" s="2"/>
      <c r="AJ99" s="2"/>
      <c r="AK99" s="2"/>
      <c r="AL99" s="2"/>
      <c r="AM99" s="2"/>
      <c r="AN99" s="2"/>
      <c r="AO99" s="2"/>
      <c r="AP99" s="2"/>
      <c r="AQ99" s="2"/>
      <c r="AR99" s="2"/>
    </row>
    <row r="100" spans="20:44" x14ac:dyDescent="0.3">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row>
    <row r="101" spans="20:44" x14ac:dyDescent="0.3">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row>
    <row r="102" spans="20:44" x14ac:dyDescent="0.3">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row>
    <row r="103" spans="20:44" x14ac:dyDescent="0.3">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row>
    <row r="104" spans="20:44" x14ac:dyDescent="0.3">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row>
    <row r="105" spans="20:44" x14ac:dyDescent="0.3">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row>
    <row r="106" spans="20:44" x14ac:dyDescent="0.3">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row>
    <row r="107" spans="20:44" x14ac:dyDescent="0.3">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row>
    <row r="108" spans="20:44" x14ac:dyDescent="0.3">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row>
    <row r="109" spans="20:44" x14ac:dyDescent="0.3">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row>
    <row r="110" spans="20:44" x14ac:dyDescent="0.3">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row>
    <row r="111" spans="20:44" x14ac:dyDescent="0.3">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row>
    <row r="112" spans="20:44" x14ac:dyDescent="0.3">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row>
    <row r="113" spans="20:44" x14ac:dyDescent="0.3">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row>
    <row r="114" spans="20:44" x14ac:dyDescent="0.3">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row>
    <row r="115" spans="20:44" x14ac:dyDescent="0.3">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row>
    <row r="116" spans="20:44" x14ac:dyDescent="0.3">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row>
    <row r="117" spans="20:44" x14ac:dyDescent="0.3">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row>
    <row r="118" spans="20:44" x14ac:dyDescent="0.3">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row>
    <row r="119" spans="20:44" x14ac:dyDescent="0.3">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row>
    <row r="120" spans="20:44" x14ac:dyDescent="0.3">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row>
    <row r="121" spans="20:44" x14ac:dyDescent="0.3">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row>
    <row r="122" spans="20:44" x14ac:dyDescent="0.3">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row>
    <row r="123" spans="20:44" x14ac:dyDescent="0.3">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row>
    <row r="124" spans="20:44" x14ac:dyDescent="0.3">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row>
    <row r="125" spans="20:44" x14ac:dyDescent="0.3">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row>
    <row r="126" spans="20:44" x14ac:dyDescent="0.3">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row>
    <row r="127" spans="20:44" x14ac:dyDescent="0.3">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row>
    <row r="128" spans="20:44" x14ac:dyDescent="0.3">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row>
    <row r="129" spans="20:44" x14ac:dyDescent="0.3">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row>
    <row r="130" spans="20:44" x14ac:dyDescent="0.3">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row>
    <row r="131" spans="20:44" x14ac:dyDescent="0.3">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row>
    <row r="132" spans="20:44" x14ac:dyDescent="0.3">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row>
    <row r="133" spans="20:44" x14ac:dyDescent="0.3">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row>
    <row r="134" spans="20:44" x14ac:dyDescent="0.3">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row>
    <row r="135" spans="20:44" x14ac:dyDescent="0.3">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row>
    <row r="136" spans="20:44" x14ac:dyDescent="0.3">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row>
    <row r="137" spans="20:44" x14ac:dyDescent="0.3">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row>
    <row r="138" spans="20:44" x14ac:dyDescent="0.3">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row>
    <row r="139" spans="20:44" x14ac:dyDescent="0.3">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row>
    <row r="140" spans="20:44" x14ac:dyDescent="0.3">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row>
    <row r="141" spans="20:44" x14ac:dyDescent="0.3">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row>
    <row r="142" spans="20:44" x14ac:dyDescent="0.3">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row>
    <row r="143" spans="20:44" x14ac:dyDescent="0.3">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row>
    <row r="144" spans="20:44" x14ac:dyDescent="0.3">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row>
    <row r="145" spans="20:44" x14ac:dyDescent="0.3">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row>
    <row r="146" spans="20:44" x14ac:dyDescent="0.3">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row>
    <row r="147" spans="20:44" x14ac:dyDescent="0.3">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row>
    <row r="148" spans="20:44" x14ac:dyDescent="0.3">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row>
    <row r="149" spans="20:44" x14ac:dyDescent="0.3">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row>
    <row r="150" spans="20:44" x14ac:dyDescent="0.3">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row>
    <row r="151" spans="20:44" x14ac:dyDescent="0.3">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row>
    <row r="152" spans="20:44" x14ac:dyDescent="0.3">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row>
    <row r="153" spans="20:44" x14ac:dyDescent="0.3">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row>
    <row r="154" spans="20:44" x14ac:dyDescent="0.3">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row>
    <row r="155" spans="20:44" x14ac:dyDescent="0.3">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row>
    <row r="156" spans="20:44" x14ac:dyDescent="0.3">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row>
    <row r="157" spans="20:44" x14ac:dyDescent="0.3">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row>
    <row r="158" spans="20:44" x14ac:dyDescent="0.3">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row>
    <row r="159" spans="20:44" x14ac:dyDescent="0.3">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row>
    <row r="160" spans="20:44" x14ac:dyDescent="0.3">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row>
    <row r="161" spans="20:44" x14ac:dyDescent="0.3">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row>
    <row r="162" spans="20:44" x14ac:dyDescent="0.3">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row>
    <row r="163" spans="20:44" x14ac:dyDescent="0.3">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row>
    <row r="164" spans="20:44" x14ac:dyDescent="0.3">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row>
    <row r="165" spans="20:44" x14ac:dyDescent="0.3">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row>
    <row r="166" spans="20:44" x14ac:dyDescent="0.3">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row>
    <row r="167" spans="20:44" x14ac:dyDescent="0.3">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row>
    <row r="168" spans="20:44" x14ac:dyDescent="0.3">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row>
    <row r="169" spans="20:44" x14ac:dyDescent="0.3">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row>
    <row r="170" spans="20:44" x14ac:dyDescent="0.3">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row>
    <row r="171" spans="20:44" x14ac:dyDescent="0.3">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row>
    <row r="172" spans="20:44" x14ac:dyDescent="0.3">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row>
    <row r="173" spans="20:44" x14ac:dyDescent="0.3">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row>
    <row r="174" spans="20:44" x14ac:dyDescent="0.3">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row>
    <row r="175" spans="20:44" x14ac:dyDescent="0.3">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row>
    <row r="176" spans="20:44" x14ac:dyDescent="0.3">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row>
    <row r="177" spans="20:44" x14ac:dyDescent="0.3">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row>
    <row r="178" spans="20:44" x14ac:dyDescent="0.3">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row>
    <row r="179" spans="20:44" x14ac:dyDescent="0.3">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row>
    <row r="180" spans="20:44" x14ac:dyDescent="0.3">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row>
    <row r="181" spans="20:44" x14ac:dyDescent="0.3">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row>
    <row r="182" spans="20:44" x14ac:dyDescent="0.3">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row>
    <row r="183" spans="20:44" x14ac:dyDescent="0.3">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row>
    <row r="184" spans="20:44" x14ac:dyDescent="0.3">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row>
    <row r="185" spans="20:44" x14ac:dyDescent="0.3">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row>
    <row r="186" spans="20:44" x14ac:dyDescent="0.3">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row>
    <row r="187" spans="20:44" x14ac:dyDescent="0.3">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row>
    <row r="188" spans="20:44" x14ac:dyDescent="0.3">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row>
    <row r="189" spans="20:44" x14ac:dyDescent="0.3">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row>
    <row r="190" spans="20:44" x14ac:dyDescent="0.3">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row>
    <row r="191" spans="20:44" x14ac:dyDescent="0.3">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row>
    <row r="192" spans="20:44" x14ac:dyDescent="0.3">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row>
    <row r="193" spans="20:44" x14ac:dyDescent="0.3">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row>
    <row r="194" spans="20:44" x14ac:dyDescent="0.3">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row>
    <row r="195" spans="20:44" x14ac:dyDescent="0.3">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row>
    <row r="196" spans="20:44" x14ac:dyDescent="0.3">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row>
    <row r="197" spans="20:44" x14ac:dyDescent="0.3">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row>
    <row r="198" spans="20:44" x14ac:dyDescent="0.3">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row>
    <row r="199" spans="20:44" x14ac:dyDescent="0.3">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row>
    <row r="200" spans="20:44" x14ac:dyDescent="0.3">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row>
    <row r="201" spans="20:44" x14ac:dyDescent="0.3">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row>
    <row r="202" spans="20:44" x14ac:dyDescent="0.3">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row>
    <row r="203" spans="20:44" x14ac:dyDescent="0.3">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row>
    <row r="204" spans="20:44" x14ac:dyDescent="0.3">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row>
    <row r="205" spans="20:44" x14ac:dyDescent="0.3">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row>
    <row r="206" spans="20:44" x14ac:dyDescent="0.3">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row>
    <row r="207" spans="20:44" x14ac:dyDescent="0.3">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row>
    <row r="208" spans="20:44" x14ac:dyDescent="0.3">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row>
    <row r="209" spans="20:44" x14ac:dyDescent="0.3">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row>
    <row r="210" spans="20:44" x14ac:dyDescent="0.3">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row>
    <row r="211" spans="20:44" x14ac:dyDescent="0.3">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row>
    <row r="212" spans="20:44" x14ac:dyDescent="0.3">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row>
    <row r="213" spans="20:44" x14ac:dyDescent="0.3">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row>
    <row r="214" spans="20:44" x14ac:dyDescent="0.3">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row>
    <row r="215" spans="20:44" x14ac:dyDescent="0.3">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row>
    <row r="216" spans="20:44" x14ac:dyDescent="0.3">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row>
    <row r="217" spans="20:44" x14ac:dyDescent="0.3">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row>
    <row r="218" spans="20:44" x14ac:dyDescent="0.3">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row>
    <row r="219" spans="20:44" x14ac:dyDescent="0.3">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row>
    <row r="220" spans="20:44" x14ac:dyDescent="0.3">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row>
    <row r="221" spans="20:44" x14ac:dyDescent="0.3">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row>
    <row r="222" spans="20:44" x14ac:dyDescent="0.3">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row>
    <row r="223" spans="20:44" x14ac:dyDescent="0.3">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row>
    <row r="224" spans="20:44" x14ac:dyDescent="0.3">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row>
    <row r="225" spans="20:44" x14ac:dyDescent="0.3">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row>
    <row r="226" spans="20:44" x14ac:dyDescent="0.3">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row>
    <row r="227" spans="20:44" x14ac:dyDescent="0.3">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row>
    <row r="228" spans="20:44" x14ac:dyDescent="0.3">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row>
    <row r="229" spans="20:44" x14ac:dyDescent="0.3">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row>
    <row r="230" spans="20:44" x14ac:dyDescent="0.3">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row>
    <row r="231" spans="20:44" x14ac:dyDescent="0.3">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row>
    <row r="232" spans="20:44" x14ac:dyDescent="0.3">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row>
    <row r="233" spans="20:44" x14ac:dyDescent="0.3">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row>
    <row r="234" spans="20:44" x14ac:dyDescent="0.3">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row>
    <row r="235" spans="20:44" x14ac:dyDescent="0.3">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row>
    <row r="236" spans="20:44" x14ac:dyDescent="0.3">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row>
    <row r="237" spans="20:44" x14ac:dyDescent="0.3">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row>
    <row r="238" spans="20:44" x14ac:dyDescent="0.3">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row>
    <row r="239" spans="20:44" x14ac:dyDescent="0.3">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row>
    <row r="240" spans="20:44" x14ac:dyDescent="0.3">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row>
    <row r="241" spans="20:44" x14ac:dyDescent="0.3">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row>
    <row r="242" spans="20:44" x14ac:dyDescent="0.3">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row>
    <row r="243" spans="20:44" x14ac:dyDescent="0.3">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row>
    <row r="244" spans="20:44" x14ac:dyDescent="0.3">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row>
    <row r="245" spans="20:44" x14ac:dyDescent="0.3">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row>
    <row r="246" spans="20:44" x14ac:dyDescent="0.3">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row>
    <row r="247" spans="20:44" x14ac:dyDescent="0.3">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row>
    <row r="248" spans="20:44" x14ac:dyDescent="0.3">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row>
    <row r="249" spans="20:44" x14ac:dyDescent="0.3">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row>
    <row r="250" spans="20:44" x14ac:dyDescent="0.3">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row>
    <row r="251" spans="20:44" x14ac:dyDescent="0.3">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row>
    <row r="252" spans="20:44" x14ac:dyDescent="0.3">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row>
    <row r="253" spans="20:44" x14ac:dyDescent="0.3">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row>
    <row r="254" spans="20:44" x14ac:dyDescent="0.3">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row>
    <row r="255" spans="20:44" x14ac:dyDescent="0.3">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row>
    <row r="256" spans="20:44" x14ac:dyDescent="0.3">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row>
    <row r="257" spans="20:44" x14ac:dyDescent="0.3">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row>
    <row r="258" spans="20:44" x14ac:dyDescent="0.3">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row>
    <row r="259" spans="20:44" x14ac:dyDescent="0.3">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row>
    <row r="260" spans="20:44" x14ac:dyDescent="0.3">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row>
    <row r="261" spans="20:44" x14ac:dyDescent="0.3">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row>
    <row r="262" spans="20:44" x14ac:dyDescent="0.3">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row>
    <row r="263" spans="20:44" x14ac:dyDescent="0.3">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row>
    <row r="264" spans="20:44" x14ac:dyDescent="0.3">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row>
    <row r="265" spans="20:44" x14ac:dyDescent="0.3">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row>
    <row r="266" spans="20:44" x14ac:dyDescent="0.3">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row>
    <row r="267" spans="20:44" x14ac:dyDescent="0.3">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row>
    <row r="268" spans="20:44" x14ac:dyDescent="0.3">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row>
    <row r="269" spans="20:44" x14ac:dyDescent="0.3">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row>
    <row r="270" spans="20:44" x14ac:dyDescent="0.3">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row>
    <row r="271" spans="20:44" x14ac:dyDescent="0.3">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row>
    <row r="272" spans="20:44" x14ac:dyDescent="0.3">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row>
    <row r="273" spans="20:44" x14ac:dyDescent="0.3">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row>
    <row r="274" spans="20:44" x14ac:dyDescent="0.3">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row>
    <row r="275" spans="20:44" x14ac:dyDescent="0.3">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row>
    <row r="276" spans="20:44" x14ac:dyDescent="0.3">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row>
    <row r="277" spans="20:44" x14ac:dyDescent="0.3">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row>
    <row r="278" spans="20:44" x14ac:dyDescent="0.3">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row>
    <row r="279" spans="20:44" x14ac:dyDescent="0.3">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row>
    <row r="280" spans="20:44" x14ac:dyDescent="0.3">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row>
    <row r="281" spans="20:44" x14ac:dyDescent="0.3">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row>
    <row r="282" spans="20:44" x14ac:dyDescent="0.3">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row>
    <row r="283" spans="20:44" x14ac:dyDescent="0.3">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row>
    <row r="284" spans="20:44" x14ac:dyDescent="0.3">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row>
    <row r="285" spans="20:44" x14ac:dyDescent="0.3">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row>
    <row r="286" spans="20:44" x14ac:dyDescent="0.3">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row>
    <row r="287" spans="20:44" x14ac:dyDescent="0.3">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row>
    <row r="288" spans="20:44" x14ac:dyDescent="0.3">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row>
    <row r="289" spans="20:44" x14ac:dyDescent="0.3">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row>
    <row r="290" spans="20:44" x14ac:dyDescent="0.3">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row>
    <row r="291" spans="20:44" x14ac:dyDescent="0.3">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row>
    <row r="292" spans="20:44" x14ac:dyDescent="0.3">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row>
    <row r="293" spans="20:44" x14ac:dyDescent="0.3">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row>
    <row r="294" spans="20:44" x14ac:dyDescent="0.3">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row>
    <row r="295" spans="20:44" x14ac:dyDescent="0.3">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row>
    <row r="296" spans="20:44" x14ac:dyDescent="0.3">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row>
    <row r="297" spans="20:44" x14ac:dyDescent="0.3">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row>
    <row r="298" spans="20:44" x14ac:dyDescent="0.3">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row>
    <row r="299" spans="20:44" x14ac:dyDescent="0.3">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row>
    <row r="300" spans="20:44" x14ac:dyDescent="0.3">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row>
    <row r="301" spans="20:44" x14ac:dyDescent="0.3">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row>
    <row r="302" spans="20:44" x14ac:dyDescent="0.3">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row>
    <row r="303" spans="20:44" x14ac:dyDescent="0.3">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row>
    <row r="304" spans="20:44" x14ac:dyDescent="0.3">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row>
    <row r="305" spans="20:44" x14ac:dyDescent="0.3">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row>
    <row r="306" spans="20:44" x14ac:dyDescent="0.3">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row>
    <row r="307" spans="20:44" x14ac:dyDescent="0.3">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row>
    <row r="308" spans="20:44" x14ac:dyDescent="0.3">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row>
    <row r="309" spans="20:44" x14ac:dyDescent="0.3">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row>
    <row r="310" spans="20:44" x14ac:dyDescent="0.3">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row>
  </sheetData>
  <mergeCells count="33">
    <mergeCell ref="B35:E35"/>
    <mergeCell ref="B36:E36"/>
    <mergeCell ref="B37:E37"/>
    <mergeCell ref="A18:A23"/>
    <mergeCell ref="A38:A40"/>
    <mergeCell ref="B38:E38"/>
    <mergeCell ref="B39:E39"/>
    <mergeCell ref="B40:E40"/>
    <mergeCell ref="A33:A37"/>
    <mergeCell ref="B33:E33"/>
    <mergeCell ref="B34:E34"/>
    <mergeCell ref="B23:E23"/>
    <mergeCell ref="B27:E27"/>
    <mergeCell ref="B28:E28"/>
    <mergeCell ref="B22:E22"/>
    <mergeCell ref="A30:A32"/>
    <mergeCell ref="B30:E30"/>
    <mergeCell ref="B31:E31"/>
    <mergeCell ref="B32:E32"/>
    <mergeCell ref="A24:A29"/>
    <mergeCell ref="B24:E24"/>
    <mergeCell ref="B25:E25"/>
    <mergeCell ref="B26:E26"/>
    <mergeCell ref="B29:E29"/>
    <mergeCell ref="D2:H5"/>
    <mergeCell ref="B7:E8"/>
    <mergeCell ref="B20:E20"/>
    <mergeCell ref="B21:E21"/>
    <mergeCell ref="B17:E17"/>
    <mergeCell ref="B18:E18"/>
    <mergeCell ref="B19:E19"/>
    <mergeCell ref="F7:F8"/>
    <mergeCell ref="G7:I8"/>
  </mergeCells>
  <conditionalFormatting sqref="G7:I8">
    <cfRule type="expression" dxfId="2" priority="1" stopIfTrue="1">
      <formula>"if $f$7 &lt;3"</formula>
    </cfRule>
    <cfRule type="expression" dxfId="1" priority="2" stopIfTrue="1">
      <formula>"if $f$7 &lt;6 and &gt;3"</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6C07-BB1D-4BDA-BC97-5FA59DA39729}">
  <dimension ref="A1:N112"/>
  <sheetViews>
    <sheetView tabSelected="1" zoomScale="85" zoomScaleNormal="85" workbookViewId="0">
      <pane xSplit="5" ySplit="1" topLeftCell="F2" activePane="bottomRight" state="frozen"/>
      <selection pane="topRight" activeCell="E11" sqref="E11"/>
      <selection pane="bottomLeft" activeCell="E11" sqref="E11"/>
      <selection pane="bottomRight" activeCell="G2" sqref="G2"/>
    </sheetView>
  </sheetViews>
  <sheetFormatPr defaultColWidth="24" defaultRowHeight="15.6" x14ac:dyDescent="0.3"/>
  <cols>
    <col min="1" max="1" width="6.8984375" style="90" bestFit="1" customWidth="1"/>
    <col min="2" max="2" width="12.796875" style="90" hidden="1" customWidth="1"/>
    <col min="3" max="3" width="28.5" style="112" hidden="1" customWidth="1"/>
    <col min="4" max="4" width="12.19921875" style="106" bestFit="1" customWidth="1" collapsed="1"/>
    <col min="5" max="5" width="45" style="113" customWidth="1"/>
    <col min="6" max="6" width="19.19921875" style="90" customWidth="1"/>
    <col min="7" max="7" width="16.5" style="90" customWidth="1"/>
    <col min="8" max="8" width="26.796875" style="114" customWidth="1"/>
    <col min="9" max="9" width="42.796875" style="115" customWidth="1"/>
    <col min="10" max="10" width="25.19921875" style="115" customWidth="1"/>
    <col min="11" max="11" width="56.796875" style="115" customWidth="1"/>
    <col min="12" max="12" width="1.796875" style="90" customWidth="1"/>
    <col min="13" max="13" width="28.5" style="90" customWidth="1"/>
    <col min="14" max="14" width="73.19921875" style="90" bestFit="1" customWidth="1"/>
    <col min="15" max="16384" width="24" style="90"/>
  </cols>
  <sheetData>
    <row r="1" spans="1:14" s="60" customFormat="1" x14ac:dyDescent="0.3">
      <c r="A1" s="53" t="s">
        <v>161</v>
      </c>
      <c r="B1" s="53" t="s">
        <v>79</v>
      </c>
      <c r="C1" s="54" t="s">
        <v>85</v>
      </c>
      <c r="D1" s="55" t="s">
        <v>162</v>
      </c>
      <c r="E1" s="56" t="s">
        <v>163</v>
      </c>
      <c r="F1" s="57" t="s">
        <v>1</v>
      </c>
      <c r="G1" s="57" t="s">
        <v>0</v>
      </c>
      <c r="H1" s="57" t="s">
        <v>164</v>
      </c>
      <c r="I1" s="55" t="s">
        <v>165</v>
      </c>
      <c r="J1" s="55" t="s">
        <v>166</v>
      </c>
      <c r="K1" s="55" t="s">
        <v>416</v>
      </c>
      <c r="L1" s="53"/>
      <c r="M1" s="58"/>
      <c r="N1" s="59"/>
    </row>
    <row r="2" spans="1:14" s="73" customFormat="1" ht="48" x14ac:dyDescent="0.3">
      <c r="A2" s="61">
        <v>1</v>
      </c>
      <c r="B2" s="62"/>
      <c r="C2" s="63"/>
      <c r="D2" s="62" t="s">
        <v>167</v>
      </c>
      <c r="E2" s="64" t="s">
        <v>168</v>
      </c>
      <c r="F2" s="65">
        <v>9.9</v>
      </c>
      <c r="G2" s="66"/>
      <c r="H2" s="67"/>
      <c r="I2" s="68"/>
      <c r="J2" s="68"/>
      <c r="K2" s="69" t="s">
        <v>169</v>
      </c>
      <c r="L2" s="70"/>
      <c r="M2" s="71"/>
      <c r="N2" s="72"/>
    </row>
    <row r="3" spans="1:14" s="86" customFormat="1" ht="39.6" x14ac:dyDescent="0.3">
      <c r="A3" s="74">
        <v>2</v>
      </c>
      <c r="B3" s="75"/>
      <c r="C3" s="76"/>
      <c r="D3" s="75" t="s">
        <v>170</v>
      </c>
      <c r="E3" s="77" t="s">
        <v>171</v>
      </c>
      <c r="F3" s="78">
        <v>9.9</v>
      </c>
      <c r="G3" s="79"/>
      <c r="H3" s="80"/>
      <c r="I3" s="81"/>
      <c r="J3" s="81"/>
      <c r="K3" s="82" t="s">
        <v>172</v>
      </c>
      <c r="L3" s="83"/>
      <c r="M3" s="84"/>
      <c r="N3" s="85"/>
    </row>
    <row r="4" spans="1:14" s="73" customFormat="1" ht="39.6" x14ac:dyDescent="0.3">
      <c r="A4" s="61">
        <v>3</v>
      </c>
      <c r="B4" s="62"/>
      <c r="C4" s="63"/>
      <c r="D4" s="62" t="s">
        <v>173</v>
      </c>
      <c r="E4" s="64" t="s">
        <v>174</v>
      </c>
      <c r="F4" s="65">
        <v>9.9</v>
      </c>
      <c r="G4" s="66"/>
      <c r="H4" s="67"/>
      <c r="I4" s="68"/>
      <c r="J4" s="68"/>
      <c r="K4" s="69" t="s">
        <v>175</v>
      </c>
      <c r="L4" s="70"/>
      <c r="M4" s="71"/>
      <c r="N4" s="72"/>
    </row>
    <row r="5" spans="1:14" s="86" customFormat="1" ht="48" x14ac:dyDescent="0.3">
      <c r="A5" s="74">
        <v>4</v>
      </c>
      <c r="B5" s="75"/>
      <c r="C5" s="76"/>
      <c r="D5" s="75" t="s">
        <v>176</v>
      </c>
      <c r="E5" s="77" t="s">
        <v>177</v>
      </c>
      <c r="F5" s="78">
        <v>9.9</v>
      </c>
      <c r="G5" s="79"/>
      <c r="H5" s="80"/>
      <c r="I5" s="81"/>
      <c r="J5" s="81"/>
      <c r="K5" s="82" t="s">
        <v>178</v>
      </c>
      <c r="L5" s="83"/>
      <c r="M5" s="84"/>
      <c r="N5" s="85"/>
    </row>
    <row r="6" spans="1:14" s="73" customFormat="1" ht="36" x14ac:dyDescent="0.3">
      <c r="A6" s="61">
        <v>5</v>
      </c>
      <c r="B6" s="62"/>
      <c r="C6" s="63"/>
      <c r="D6" s="62" t="s">
        <v>179</v>
      </c>
      <c r="E6" s="64" t="s">
        <v>180</v>
      </c>
      <c r="F6" s="65">
        <v>9.9</v>
      </c>
      <c r="G6" s="66"/>
      <c r="H6" s="67"/>
      <c r="I6" s="68"/>
      <c r="J6" s="68"/>
      <c r="K6" s="69" t="s">
        <v>181</v>
      </c>
      <c r="L6" s="70"/>
      <c r="M6" s="71"/>
      <c r="N6" s="72"/>
    </row>
    <row r="7" spans="1:14" s="86" customFormat="1" ht="36" x14ac:dyDescent="0.3">
      <c r="A7" s="74">
        <v>6</v>
      </c>
      <c r="B7" s="75"/>
      <c r="C7" s="76"/>
      <c r="D7" s="75" t="s">
        <v>182</v>
      </c>
      <c r="E7" s="77" t="s">
        <v>183</v>
      </c>
      <c r="F7" s="78">
        <v>9.9</v>
      </c>
      <c r="G7" s="79"/>
      <c r="H7" s="80"/>
      <c r="I7" s="81"/>
      <c r="J7" s="81"/>
      <c r="K7" s="82" t="s">
        <v>172</v>
      </c>
      <c r="L7" s="83"/>
      <c r="M7" s="84"/>
      <c r="N7" s="85"/>
    </row>
    <row r="8" spans="1:14" s="73" customFormat="1" ht="36" x14ac:dyDescent="0.3">
      <c r="A8" s="61">
        <v>7</v>
      </c>
      <c r="B8" s="62"/>
      <c r="C8" s="63"/>
      <c r="D8" s="62" t="s">
        <v>184</v>
      </c>
      <c r="E8" s="64" t="s">
        <v>185</v>
      </c>
      <c r="F8" s="65">
        <v>9.9</v>
      </c>
      <c r="G8" s="66"/>
      <c r="H8" s="67"/>
      <c r="I8" s="68"/>
      <c r="J8" s="68"/>
      <c r="K8" s="69" t="s">
        <v>172</v>
      </c>
      <c r="L8" s="70"/>
      <c r="M8" s="71"/>
      <c r="N8" s="72"/>
    </row>
    <row r="9" spans="1:14" s="86" customFormat="1" ht="48" x14ac:dyDescent="0.3">
      <c r="A9" s="74">
        <v>8</v>
      </c>
      <c r="B9" s="75"/>
      <c r="C9" s="76"/>
      <c r="D9" s="75" t="s">
        <v>186</v>
      </c>
      <c r="E9" s="77" t="s">
        <v>187</v>
      </c>
      <c r="F9" s="78">
        <v>9.9</v>
      </c>
      <c r="G9" s="79"/>
      <c r="H9" s="80"/>
      <c r="I9" s="81"/>
      <c r="J9" s="81"/>
      <c r="K9" s="82" t="s">
        <v>188</v>
      </c>
      <c r="L9" s="83"/>
      <c r="M9" s="84"/>
      <c r="N9" s="85"/>
    </row>
    <row r="10" spans="1:14" s="73" customFormat="1" ht="48" x14ac:dyDescent="0.3">
      <c r="A10" s="61">
        <v>9</v>
      </c>
      <c r="B10" s="62"/>
      <c r="C10" s="63"/>
      <c r="D10" s="62" t="s">
        <v>189</v>
      </c>
      <c r="E10" s="64" t="s">
        <v>190</v>
      </c>
      <c r="F10" s="65">
        <v>9.9</v>
      </c>
      <c r="G10" s="66"/>
      <c r="H10" s="67"/>
      <c r="I10" s="68"/>
      <c r="J10" s="68"/>
      <c r="K10" s="69" t="s">
        <v>188</v>
      </c>
      <c r="L10" s="70"/>
      <c r="M10" s="71"/>
      <c r="N10" s="72"/>
    </row>
    <row r="11" spans="1:14" s="86" customFormat="1" ht="60" x14ac:dyDescent="0.3">
      <c r="A11" s="74">
        <v>10</v>
      </c>
      <c r="B11" s="75"/>
      <c r="C11" s="76"/>
      <c r="D11" s="75" t="s">
        <v>191</v>
      </c>
      <c r="E11" s="77" t="s">
        <v>192</v>
      </c>
      <c r="F11" s="78">
        <v>9.9</v>
      </c>
      <c r="G11" s="79"/>
      <c r="H11" s="80"/>
      <c r="I11" s="81"/>
      <c r="J11" s="81"/>
      <c r="K11" s="82" t="s">
        <v>193</v>
      </c>
      <c r="L11" s="83"/>
      <c r="M11" s="84"/>
      <c r="N11" s="85"/>
    </row>
    <row r="12" spans="1:14" s="73" customFormat="1" ht="48" x14ac:dyDescent="0.3">
      <c r="A12" s="61">
        <v>11</v>
      </c>
      <c r="B12" s="62"/>
      <c r="C12" s="63"/>
      <c r="D12" s="62" t="s">
        <v>194</v>
      </c>
      <c r="E12" s="64" t="s">
        <v>195</v>
      </c>
      <c r="F12" s="65">
        <v>9.9</v>
      </c>
      <c r="G12" s="66"/>
      <c r="H12" s="67"/>
      <c r="I12" s="68"/>
      <c r="J12" s="68"/>
      <c r="K12" s="69" t="s">
        <v>188</v>
      </c>
      <c r="L12" s="70"/>
      <c r="M12" s="71"/>
      <c r="N12" s="72"/>
    </row>
    <row r="13" spans="1:14" s="86" customFormat="1" ht="48" x14ac:dyDescent="0.3">
      <c r="A13" s="74">
        <v>12</v>
      </c>
      <c r="B13" s="75"/>
      <c r="C13" s="76"/>
      <c r="D13" s="75" t="s">
        <v>196</v>
      </c>
      <c r="E13" s="77" t="s">
        <v>197</v>
      </c>
      <c r="F13" s="78">
        <v>9.9</v>
      </c>
      <c r="G13" s="79"/>
      <c r="H13" s="80"/>
      <c r="I13" s="81"/>
      <c r="J13" s="81"/>
      <c r="K13" s="82" t="s">
        <v>188</v>
      </c>
      <c r="L13" s="83"/>
      <c r="M13" s="84"/>
      <c r="N13" s="85"/>
    </row>
    <row r="14" spans="1:14" s="73" customFormat="1" ht="90.45" customHeight="1" x14ac:dyDescent="0.3">
      <c r="A14" s="61">
        <v>13</v>
      </c>
      <c r="B14" s="62"/>
      <c r="C14" s="63"/>
      <c r="D14" s="62" t="s">
        <v>198</v>
      </c>
      <c r="E14" s="64" t="s">
        <v>199</v>
      </c>
      <c r="F14" s="65">
        <v>9.9</v>
      </c>
      <c r="G14" s="66"/>
      <c r="H14" s="67"/>
      <c r="I14" s="68"/>
      <c r="J14" s="68"/>
      <c r="K14" s="69" t="s">
        <v>200</v>
      </c>
      <c r="L14" s="70"/>
      <c r="M14" s="71"/>
      <c r="N14" s="72"/>
    </row>
    <row r="15" spans="1:14" s="86" customFormat="1" ht="39.6" x14ac:dyDescent="0.3">
      <c r="A15" s="74">
        <v>14</v>
      </c>
      <c r="B15" s="75"/>
      <c r="C15" s="76"/>
      <c r="D15" s="75" t="s">
        <v>201</v>
      </c>
      <c r="E15" s="77" t="s">
        <v>202</v>
      </c>
      <c r="F15" s="78">
        <v>9.9</v>
      </c>
      <c r="G15" s="79"/>
      <c r="H15" s="80"/>
      <c r="I15" s="81"/>
      <c r="J15" s="81"/>
      <c r="K15" s="82" t="s">
        <v>203</v>
      </c>
      <c r="L15" s="83"/>
      <c r="M15" s="84"/>
      <c r="N15" s="85"/>
    </row>
    <row r="16" spans="1:14" s="73" customFormat="1" ht="60" x14ac:dyDescent="0.3">
      <c r="A16" s="61">
        <v>15</v>
      </c>
      <c r="B16" s="62"/>
      <c r="C16" s="63"/>
      <c r="D16" s="62" t="s">
        <v>204</v>
      </c>
      <c r="E16" s="64" t="s">
        <v>205</v>
      </c>
      <c r="F16" s="65">
        <v>9.9</v>
      </c>
      <c r="G16" s="66"/>
      <c r="H16" s="67"/>
      <c r="I16" s="68"/>
      <c r="J16" s="68"/>
      <c r="K16" s="69" t="s">
        <v>206</v>
      </c>
      <c r="L16" s="70"/>
      <c r="M16" s="71"/>
      <c r="N16" s="72"/>
    </row>
    <row r="17" spans="1:14" s="86" customFormat="1" ht="36" x14ac:dyDescent="0.3">
      <c r="A17" s="74">
        <v>16</v>
      </c>
      <c r="B17" s="75"/>
      <c r="C17" s="76"/>
      <c r="D17" s="75" t="s">
        <v>207</v>
      </c>
      <c r="E17" s="77" t="s">
        <v>208</v>
      </c>
      <c r="F17" s="78">
        <v>9.9</v>
      </c>
      <c r="G17" s="79"/>
      <c r="H17" s="80"/>
      <c r="I17" s="81"/>
      <c r="J17" s="81"/>
      <c r="K17" s="82" t="s">
        <v>209</v>
      </c>
      <c r="L17" s="83"/>
      <c r="M17" s="84"/>
      <c r="N17" s="85"/>
    </row>
    <row r="18" spans="1:14" s="73" customFormat="1" ht="60" x14ac:dyDescent="0.3">
      <c r="A18" s="61">
        <v>17</v>
      </c>
      <c r="B18" s="62"/>
      <c r="C18" s="63"/>
      <c r="D18" s="62" t="s">
        <v>210</v>
      </c>
      <c r="E18" s="64" t="s">
        <v>211</v>
      </c>
      <c r="F18" s="65">
        <v>9.9</v>
      </c>
      <c r="G18" s="66"/>
      <c r="H18" s="67"/>
      <c r="I18" s="68"/>
      <c r="J18" s="68"/>
      <c r="K18" s="69" t="s">
        <v>212</v>
      </c>
      <c r="L18" s="70"/>
      <c r="M18" s="71"/>
      <c r="N18" s="72"/>
    </row>
    <row r="19" spans="1:14" s="86" customFormat="1" ht="52.8" x14ac:dyDescent="0.3">
      <c r="A19" s="74">
        <v>18</v>
      </c>
      <c r="B19" s="75"/>
      <c r="C19" s="76"/>
      <c r="D19" s="75" t="s">
        <v>213</v>
      </c>
      <c r="E19" s="77" t="s">
        <v>214</v>
      </c>
      <c r="F19" s="78">
        <v>9.9</v>
      </c>
      <c r="G19" s="79"/>
      <c r="H19" s="80"/>
      <c r="I19" s="81"/>
      <c r="J19" s="81"/>
      <c r="K19" s="82"/>
      <c r="L19" s="83"/>
      <c r="M19" s="84"/>
      <c r="N19" s="85"/>
    </row>
    <row r="20" spans="1:14" s="73" customFormat="1" ht="26.4" x14ac:dyDescent="0.3">
      <c r="A20" s="61">
        <v>19</v>
      </c>
      <c r="B20" s="62"/>
      <c r="C20" s="63"/>
      <c r="D20" s="62" t="s">
        <v>215</v>
      </c>
      <c r="E20" s="64" t="s">
        <v>216</v>
      </c>
      <c r="F20" s="65">
        <v>9.9</v>
      </c>
      <c r="G20" s="66"/>
      <c r="H20" s="67"/>
      <c r="I20" s="68"/>
      <c r="J20" s="68"/>
      <c r="K20" s="69"/>
      <c r="L20" s="70"/>
      <c r="M20" s="71"/>
      <c r="N20" s="72"/>
    </row>
    <row r="21" spans="1:14" s="86" customFormat="1" ht="39.6" x14ac:dyDescent="0.3">
      <c r="A21" s="74">
        <v>20</v>
      </c>
      <c r="B21" s="75"/>
      <c r="C21" s="76"/>
      <c r="D21" s="75" t="s">
        <v>217</v>
      </c>
      <c r="E21" s="77" t="s">
        <v>218</v>
      </c>
      <c r="F21" s="78">
        <v>9.9</v>
      </c>
      <c r="G21" s="79"/>
      <c r="H21" s="80"/>
      <c r="I21" s="81"/>
      <c r="J21" s="81"/>
      <c r="K21" s="82"/>
      <c r="L21" s="83"/>
      <c r="M21" s="84"/>
      <c r="N21" s="85"/>
    </row>
    <row r="22" spans="1:14" s="73" customFormat="1" ht="39.6" x14ac:dyDescent="0.3">
      <c r="A22" s="61">
        <v>21</v>
      </c>
      <c r="B22" s="62"/>
      <c r="C22" s="63"/>
      <c r="D22" s="62" t="s">
        <v>219</v>
      </c>
      <c r="E22" s="64" t="s">
        <v>220</v>
      </c>
      <c r="F22" s="65">
        <v>9.9</v>
      </c>
      <c r="G22" s="66"/>
      <c r="H22" s="67"/>
      <c r="I22" s="68"/>
      <c r="J22" s="68"/>
      <c r="K22" s="69"/>
      <c r="L22" s="70"/>
      <c r="M22" s="71"/>
      <c r="N22" s="72"/>
    </row>
    <row r="23" spans="1:14" s="86" customFormat="1" ht="39.6" x14ac:dyDescent="0.3">
      <c r="A23" s="74">
        <v>22</v>
      </c>
      <c r="B23" s="75"/>
      <c r="C23" s="76"/>
      <c r="D23" s="75" t="s">
        <v>221</v>
      </c>
      <c r="E23" s="77" t="s">
        <v>222</v>
      </c>
      <c r="F23" s="78">
        <v>9.9</v>
      </c>
      <c r="G23" s="79"/>
      <c r="H23" s="80"/>
      <c r="I23" s="81"/>
      <c r="J23" s="81"/>
      <c r="K23" s="82"/>
      <c r="L23" s="83"/>
      <c r="M23" s="84"/>
      <c r="N23" s="85"/>
    </row>
    <row r="24" spans="1:14" s="73" customFormat="1" ht="39.6" x14ac:dyDescent="0.3">
      <c r="A24" s="61">
        <v>23</v>
      </c>
      <c r="B24" s="62"/>
      <c r="C24" s="63"/>
      <c r="D24" s="62" t="s">
        <v>223</v>
      </c>
      <c r="E24" s="64" t="s">
        <v>224</v>
      </c>
      <c r="F24" s="65">
        <v>9.9</v>
      </c>
      <c r="G24" s="66"/>
      <c r="H24" s="67"/>
      <c r="I24" s="68"/>
      <c r="J24" s="68"/>
      <c r="K24" s="69"/>
      <c r="L24" s="70"/>
      <c r="M24" s="71"/>
      <c r="N24" s="72"/>
    </row>
    <row r="25" spans="1:14" s="86" customFormat="1" ht="39.6" x14ac:dyDescent="0.3">
      <c r="A25" s="74">
        <v>24</v>
      </c>
      <c r="B25" s="75"/>
      <c r="C25" s="76"/>
      <c r="D25" s="75" t="s">
        <v>225</v>
      </c>
      <c r="E25" s="77" t="s">
        <v>226</v>
      </c>
      <c r="F25" s="78">
        <v>9.9</v>
      </c>
      <c r="G25" s="79"/>
      <c r="H25" s="80"/>
      <c r="I25" s="81"/>
      <c r="J25" s="81"/>
      <c r="K25" s="82"/>
      <c r="L25" s="83"/>
      <c r="M25" s="84"/>
      <c r="N25" s="85"/>
    </row>
    <row r="26" spans="1:14" s="73" customFormat="1" x14ac:dyDescent="0.3">
      <c r="A26" s="61">
        <v>25</v>
      </c>
      <c r="B26" s="62"/>
      <c r="C26" s="63"/>
      <c r="D26" s="62" t="s">
        <v>227</v>
      </c>
      <c r="E26" s="64" t="s">
        <v>228</v>
      </c>
      <c r="F26" s="65">
        <v>9.9</v>
      </c>
      <c r="G26" s="66"/>
      <c r="H26" s="67"/>
      <c r="I26" s="68"/>
      <c r="J26" s="68"/>
      <c r="K26" s="69"/>
      <c r="L26" s="70"/>
      <c r="M26" s="71"/>
      <c r="N26" s="72"/>
    </row>
    <row r="27" spans="1:14" s="86" customFormat="1" ht="52.8" x14ac:dyDescent="0.3">
      <c r="A27" s="74">
        <v>26</v>
      </c>
      <c r="B27" s="75"/>
      <c r="C27" s="76"/>
      <c r="D27" s="75" t="s">
        <v>229</v>
      </c>
      <c r="E27" s="77" t="s">
        <v>230</v>
      </c>
      <c r="F27" s="78">
        <v>9.9</v>
      </c>
      <c r="G27" s="79"/>
      <c r="H27" s="80"/>
      <c r="I27" s="81"/>
      <c r="J27" s="81"/>
      <c r="K27" s="82"/>
      <c r="L27" s="83"/>
      <c r="M27" s="84"/>
      <c r="N27" s="85"/>
    </row>
    <row r="28" spans="1:14" s="73" customFormat="1" ht="39.6" x14ac:dyDescent="0.3">
      <c r="A28" s="61">
        <v>27</v>
      </c>
      <c r="B28" s="62"/>
      <c r="C28" s="63"/>
      <c r="D28" s="62" t="s">
        <v>231</v>
      </c>
      <c r="E28" s="64" t="s">
        <v>232</v>
      </c>
      <c r="F28" s="65">
        <v>9.9</v>
      </c>
      <c r="G28" s="66"/>
      <c r="H28" s="67"/>
      <c r="I28" s="68"/>
      <c r="J28" s="68"/>
      <c r="K28" s="69"/>
      <c r="L28" s="70"/>
      <c r="M28" s="71"/>
      <c r="N28" s="72"/>
    </row>
    <row r="29" spans="1:14" s="86" customFormat="1" ht="52.8" x14ac:dyDescent="0.3">
      <c r="A29" s="74">
        <v>28</v>
      </c>
      <c r="B29" s="75"/>
      <c r="C29" s="76"/>
      <c r="D29" s="75" t="s">
        <v>233</v>
      </c>
      <c r="E29" s="77" t="s">
        <v>234</v>
      </c>
      <c r="F29" s="78">
        <v>9.9</v>
      </c>
      <c r="G29" s="79"/>
      <c r="H29" s="80"/>
      <c r="I29" s="81"/>
      <c r="J29" s="81"/>
      <c r="K29" s="82"/>
      <c r="L29" s="83"/>
      <c r="M29" s="84"/>
      <c r="N29" s="85"/>
    </row>
    <row r="30" spans="1:14" s="73" customFormat="1" ht="26.4" x14ac:dyDescent="0.3">
      <c r="A30" s="61">
        <v>29</v>
      </c>
      <c r="B30" s="62"/>
      <c r="C30" s="63"/>
      <c r="D30" s="62" t="s">
        <v>235</v>
      </c>
      <c r="E30" s="64" t="s">
        <v>236</v>
      </c>
      <c r="F30" s="65">
        <v>9.9</v>
      </c>
      <c r="G30" s="66"/>
      <c r="H30" s="67"/>
      <c r="I30" s="68"/>
      <c r="J30" s="68"/>
      <c r="K30" s="69"/>
      <c r="L30" s="70"/>
      <c r="M30" s="71"/>
      <c r="N30" s="72"/>
    </row>
    <row r="31" spans="1:14" s="86" customFormat="1" ht="52.8" x14ac:dyDescent="0.3">
      <c r="A31" s="74">
        <v>30</v>
      </c>
      <c r="B31" s="75"/>
      <c r="C31" s="76"/>
      <c r="D31" s="75" t="s">
        <v>237</v>
      </c>
      <c r="E31" s="77" t="s">
        <v>238</v>
      </c>
      <c r="F31" s="78">
        <v>9.9</v>
      </c>
      <c r="G31" s="79"/>
      <c r="H31" s="80"/>
      <c r="I31" s="81"/>
      <c r="J31" s="81"/>
      <c r="K31" s="82"/>
      <c r="L31" s="83"/>
      <c r="M31" s="84"/>
      <c r="N31" s="85"/>
    </row>
    <row r="32" spans="1:14" s="73" customFormat="1" ht="39.6" x14ac:dyDescent="0.3">
      <c r="A32" s="61">
        <v>31</v>
      </c>
      <c r="B32" s="62"/>
      <c r="C32" s="63"/>
      <c r="D32" s="62" t="s">
        <v>239</v>
      </c>
      <c r="E32" s="64" t="s">
        <v>240</v>
      </c>
      <c r="F32" s="65">
        <v>9.9</v>
      </c>
      <c r="G32" s="66"/>
      <c r="H32" s="67"/>
      <c r="I32" s="68"/>
      <c r="J32" s="68"/>
      <c r="K32" s="69"/>
      <c r="L32" s="70"/>
      <c r="M32" s="71"/>
      <c r="N32" s="72"/>
    </row>
    <row r="33" spans="1:14" ht="66" customHeight="1" x14ac:dyDescent="0.3">
      <c r="A33" s="74">
        <v>32</v>
      </c>
      <c r="B33" s="75" t="s">
        <v>135</v>
      </c>
      <c r="C33" s="76" t="s">
        <v>136</v>
      </c>
      <c r="D33" s="75" t="s">
        <v>241</v>
      </c>
      <c r="E33" s="77" t="s">
        <v>242</v>
      </c>
      <c r="F33" s="78">
        <v>9.9</v>
      </c>
      <c r="G33" s="78"/>
      <c r="H33" s="87"/>
      <c r="I33" s="87"/>
      <c r="J33" s="87"/>
      <c r="K33" s="82"/>
      <c r="L33" s="88"/>
      <c r="M33" s="89"/>
      <c r="N33" s="89"/>
    </row>
    <row r="34" spans="1:14" s="94" customFormat="1" ht="26.4" x14ac:dyDescent="0.3">
      <c r="A34" s="61">
        <v>33</v>
      </c>
      <c r="B34" s="62" t="s">
        <v>135</v>
      </c>
      <c r="C34" s="63" t="s">
        <v>136</v>
      </c>
      <c r="D34" s="62" t="s">
        <v>243</v>
      </c>
      <c r="E34" s="64" t="s">
        <v>244</v>
      </c>
      <c r="F34" s="65">
        <v>9.9</v>
      </c>
      <c r="G34" s="65"/>
      <c r="H34" s="91"/>
      <c r="I34" s="91"/>
      <c r="J34" s="91"/>
      <c r="K34" s="69"/>
      <c r="L34" s="92"/>
      <c r="M34" s="93"/>
      <c r="N34" s="93"/>
    </row>
    <row r="35" spans="1:14" x14ac:dyDescent="0.3">
      <c r="A35" s="74">
        <v>34</v>
      </c>
      <c r="B35" s="75" t="s">
        <v>135</v>
      </c>
      <c r="C35" s="76" t="s">
        <v>136</v>
      </c>
      <c r="D35" s="75" t="s">
        <v>245</v>
      </c>
      <c r="E35" s="77" t="s">
        <v>246</v>
      </c>
      <c r="F35" s="78">
        <v>9.9</v>
      </c>
      <c r="G35" s="78"/>
      <c r="H35" s="87"/>
      <c r="I35" s="87"/>
      <c r="J35" s="87"/>
      <c r="K35" s="82"/>
      <c r="L35" s="88"/>
      <c r="M35" s="95"/>
      <c r="N35" s="95"/>
    </row>
    <row r="36" spans="1:14" s="94" customFormat="1" x14ac:dyDescent="0.3">
      <c r="A36" s="61">
        <v>35</v>
      </c>
      <c r="B36" s="62" t="s">
        <v>135</v>
      </c>
      <c r="C36" s="63" t="s">
        <v>136</v>
      </c>
      <c r="D36" s="62" t="s">
        <v>247</v>
      </c>
      <c r="E36" s="64" t="s">
        <v>248</v>
      </c>
      <c r="F36" s="65">
        <v>9.9</v>
      </c>
      <c r="G36" s="65"/>
      <c r="H36" s="91"/>
      <c r="I36" s="91"/>
      <c r="J36" s="91"/>
      <c r="K36" s="69"/>
      <c r="L36" s="92"/>
      <c r="M36" s="96"/>
      <c r="N36" s="96"/>
    </row>
    <row r="37" spans="1:14" ht="39.6" x14ac:dyDescent="0.3">
      <c r="A37" s="74">
        <v>36</v>
      </c>
      <c r="B37" s="75" t="s">
        <v>135</v>
      </c>
      <c r="C37" s="76" t="s">
        <v>136</v>
      </c>
      <c r="D37" s="75" t="s">
        <v>249</v>
      </c>
      <c r="E37" s="77" t="s">
        <v>250</v>
      </c>
      <c r="F37" s="78">
        <v>9.9</v>
      </c>
      <c r="G37" s="78"/>
      <c r="H37" s="87"/>
      <c r="I37" s="81"/>
      <c r="J37" s="81"/>
      <c r="K37" s="82"/>
      <c r="L37" s="88"/>
      <c r="M37" s="95"/>
      <c r="N37" s="97"/>
    </row>
    <row r="38" spans="1:14" s="94" customFormat="1" ht="26.4" x14ac:dyDescent="0.3">
      <c r="A38" s="61">
        <v>37</v>
      </c>
      <c r="B38" s="62"/>
      <c r="C38" s="63"/>
      <c r="D38" s="62" t="s">
        <v>251</v>
      </c>
      <c r="E38" s="64" t="s">
        <v>252</v>
      </c>
      <c r="F38" s="65">
        <v>9.9</v>
      </c>
      <c r="G38" s="65"/>
      <c r="H38" s="91"/>
      <c r="I38" s="68"/>
      <c r="J38" s="68"/>
      <c r="K38" s="69"/>
      <c r="L38" s="92"/>
      <c r="M38" s="91"/>
      <c r="N38" s="68"/>
    </row>
    <row r="39" spans="1:14" ht="26.4" x14ac:dyDescent="0.3">
      <c r="A39" s="74">
        <v>38</v>
      </c>
      <c r="B39" s="75"/>
      <c r="C39" s="76"/>
      <c r="D39" s="75" t="s">
        <v>253</v>
      </c>
      <c r="E39" s="77" t="s">
        <v>254</v>
      </c>
      <c r="F39" s="78">
        <v>9.9</v>
      </c>
      <c r="G39" s="78"/>
      <c r="H39" s="87"/>
      <c r="I39" s="81"/>
      <c r="J39" s="81"/>
      <c r="K39" s="82"/>
      <c r="L39" s="88"/>
      <c r="M39" s="95"/>
      <c r="N39" s="97"/>
    </row>
    <row r="40" spans="1:14" s="94" customFormat="1" x14ac:dyDescent="0.3">
      <c r="A40" s="61">
        <v>39</v>
      </c>
      <c r="B40" s="62" t="s">
        <v>135</v>
      </c>
      <c r="C40" s="63" t="s">
        <v>139</v>
      </c>
      <c r="D40" s="62" t="s">
        <v>255</v>
      </c>
      <c r="E40" s="64" t="s">
        <v>256</v>
      </c>
      <c r="F40" s="65">
        <v>9.9</v>
      </c>
      <c r="G40" s="65"/>
      <c r="H40" s="91"/>
      <c r="I40" s="69"/>
      <c r="J40" s="69"/>
      <c r="K40" s="69" t="s">
        <v>257</v>
      </c>
      <c r="L40" s="92"/>
      <c r="M40" s="96"/>
      <c r="N40" s="98"/>
    </row>
    <row r="41" spans="1:14" ht="26.4" x14ac:dyDescent="0.3">
      <c r="A41" s="74">
        <v>40</v>
      </c>
      <c r="B41" s="75" t="s">
        <v>135</v>
      </c>
      <c r="C41" s="76" t="s">
        <v>139</v>
      </c>
      <c r="D41" s="75" t="s">
        <v>258</v>
      </c>
      <c r="E41" s="77" t="s">
        <v>259</v>
      </c>
      <c r="F41" s="78">
        <v>9.9</v>
      </c>
      <c r="G41" s="78"/>
      <c r="H41" s="87"/>
      <c r="I41" s="82"/>
      <c r="J41" s="82"/>
      <c r="K41" s="82"/>
      <c r="L41" s="88"/>
      <c r="M41" s="95"/>
      <c r="N41" s="99"/>
    </row>
    <row r="42" spans="1:14" s="94" customFormat="1" ht="26.4" x14ac:dyDescent="0.3">
      <c r="A42" s="61">
        <v>41</v>
      </c>
      <c r="B42" s="62" t="s">
        <v>135</v>
      </c>
      <c r="C42" s="63" t="s">
        <v>139</v>
      </c>
      <c r="D42" s="62" t="s">
        <v>260</v>
      </c>
      <c r="E42" s="64" t="s">
        <v>261</v>
      </c>
      <c r="F42" s="65">
        <v>9.9</v>
      </c>
      <c r="G42" s="65"/>
      <c r="H42" s="91"/>
      <c r="I42" s="69"/>
      <c r="J42" s="69"/>
      <c r="K42" s="69"/>
      <c r="L42" s="92"/>
      <c r="M42" s="96"/>
      <c r="N42" s="98"/>
    </row>
    <row r="43" spans="1:14" x14ac:dyDescent="0.3">
      <c r="A43" s="74">
        <v>42</v>
      </c>
      <c r="B43" s="75" t="s">
        <v>135</v>
      </c>
      <c r="C43" s="76" t="s">
        <v>139</v>
      </c>
      <c r="D43" s="75" t="s">
        <v>262</v>
      </c>
      <c r="E43" s="77" t="s">
        <v>263</v>
      </c>
      <c r="F43" s="78">
        <v>9.9</v>
      </c>
      <c r="G43" s="78"/>
      <c r="H43" s="100"/>
      <c r="I43" s="82"/>
      <c r="J43" s="82"/>
      <c r="K43" s="82"/>
      <c r="L43" s="88"/>
      <c r="M43" s="95"/>
      <c r="N43" s="99"/>
    </row>
    <row r="44" spans="1:14" s="94" customFormat="1" ht="26.4" x14ac:dyDescent="0.3">
      <c r="A44" s="61">
        <v>43</v>
      </c>
      <c r="B44" s="62" t="s">
        <v>135</v>
      </c>
      <c r="C44" s="63" t="s">
        <v>139</v>
      </c>
      <c r="D44" s="62" t="s">
        <v>264</v>
      </c>
      <c r="E44" s="64" t="s">
        <v>265</v>
      </c>
      <c r="F44" s="65">
        <v>9.9</v>
      </c>
      <c r="G44" s="65"/>
      <c r="H44" s="101"/>
      <c r="I44" s="69"/>
      <c r="J44" s="69"/>
      <c r="K44" s="69"/>
      <c r="L44" s="92"/>
      <c r="M44" s="96"/>
      <c r="N44" s="98"/>
    </row>
    <row r="45" spans="1:14" x14ac:dyDescent="0.3">
      <c r="A45" s="74">
        <v>44</v>
      </c>
      <c r="B45" s="75" t="s">
        <v>135</v>
      </c>
      <c r="C45" s="76" t="s">
        <v>139</v>
      </c>
      <c r="D45" s="75" t="s">
        <v>266</v>
      </c>
      <c r="E45" s="77" t="s">
        <v>267</v>
      </c>
      <c r="F45" s="78">
        <v>9.9</v>
      </c>
      <c r="G45" s="78"/>
      <c r="H45" s="100"/>
      <c r="I45" s="82"/>
      <c r="J45" s="82"/>
      <c r="K45" s="82"/>
      <c r="L45" s="88"/>
      <c r="M45" s="95"/>
      <c r="N45" s="99"/>
    </row>
    <row r="46" spans="1:14" s="94" customFormat="1" ht="26.4" x14ac:dyDescent="0.3">
      <c r="A46" s="61">
        <v>45</v>
      </c>
      <c r="B46" s="62"/>
      <c r="C46" s="63"/>
      <c r="D46" s="62" t="s">
        <v>268</v>
      </c>
      <c r="E46" s="64" t="s">
        <v>269</v>
      </c>
      <c r="F46" s="65">
        <v>9.9</v>
      </c>
      <c r="G46" s="65"/>
      <c r="H46" s="91"/>
      <c r="I46" s="68"/>
      <c r="J46" s="68"/>
      <c r="K46" s="69"/>
      <c r="L46" s="92"/>
      <c r="M46" s="91"/>
      <c r="N46" s="69"/>
    </row>
    <row r="47" spans="1:14" ht="26.4" x14ac:dyDescent="0.3">
      <c r="A47" s="74">
        <v>46</v>
      </c>
      <c r="B47" s="75"/>
      <c r="C47" s="76"/>
      <c r="D47" s="75" t="s">
        <v>270</v>
      </c>
      <c r="E47" s="77" t="s">
        <v>271</v>
      </c>
      <c r="F47" s="78">
        <v>9.9</v>
      </c>
      <c r="G47" s="78"/>
      <c r="H47" s="87"/>
      <c r="I47" s="81"/>
      <c r="J47" s="81"/>
      <c r="K47" s="82"/>
      <c r="L47" s="88"/>
      <c r="M47" s="95"/>
      <c r="N47" s="99"/>
    </row>
    <row r="48" spans="1:14" s="94" customFormat="1" ht="26.4" x14ac:dyDescent="0.3">
      <c r="A48" s="61">
        <v>47</v>
      </c>
      <c r="B48" s="62"/>
      <c r="C48" s="63"/>
      <c r="D48" s="62" t="s">
        <v>272</v>
      </c>
      <c r="E48" s="64" t="s">
        <v>273</v>
      </c>
      <c r="F48" s="65">
        <v>9.9</v>
      </c>
      <c r="G48" s="65"/>
      <c r="H48" s="91"/>
      <c r="I48" s="68"/>
      <c r="J48" s="68"/>
      <c r="K48" s="69"/>
      <c r="L48" s="92"/>
      <c r="M48" s="91"/>
      <c r="N48" s="69"/>
    </row>
    <row r="49" spans="1:14" x14ac:dyDescent="0.3">
      <c r="A49" s="74">
        <v>48</v>
      </c>
      <c r="B49" s="75"/>
      <c r="C49" s="76"/>
      <c r="D49" s="75" t="s">
        <v>274</v>
      </c>
      <c r="E49" s="77" t="s">
        <v>275</v>
      </c>
      <c r="F49" s="78">
        <v>9.9</v>
      </c>
      <c r="G49" s="78"/>
      <c r="H49" s="87"/>
      <c r="I49" s="81"/>
      <c r="J49" s="81"/>
      <c r="K49" s="82"/>
      <c r="L49" s="88"/>
      <c r="M49" s="95"/>
      <c r="N49" s="99"/>
    </row>
    <row r="50" spans="1:14" s="94" customFormat="1" x14ac:dyDescent="0.3">
      <c r="A50" s="61">
        <v>49</v>
      </c>
      <c r="B50" s="62"/>
      <c r="C50" s="63"/>
      <c r="D50" s="62" t="s">
        <v>276</v>
      </c>
      <c r="E50" s="64" t="s">
        <v>277</v>
      </c>
      <c r="F50" s="65">
        <v>9.9</v>
      </c>
      <c r="G50" s="65"/>
      <c r="H50" s="91"/>
      <c r="I50" s="68"/>
      <c r="J50" s="68"/>
      <c r="K50" s="69"/>
      <c r="L50" s="92"/>
      <c r="M50" s="91"/>
      <c r="N50" s="69"/>
    </row>
    <row r="51" spans="1:14" ht="39.6" x14ac:dyDescent="0.3">
      <c r="A51" s="74">
        <v>50</v>
      </c>
      <c r="B51" s="75"/>
      <c r="C51" s="76"/>
      <c r="D51" s="75" t="s">
        <v>278</v>
      </c>
      <c r="E51" s="77" t="s">
        <v>279</v>
      </c>
      <c r="F51" s="78">
        <v>9.9</v>
      </c>
      <c r="G51" s="78"/>
      <c r="H51" s="87"/>
      <c r="I51" s="81"/>
      <c r="J51" s="81"/>
      <c r="K51" s="82"/>
      <c r="L51" s="88"/>
      <c r="M51" s="95"/>
      <c r="N51" s="99"/>
    </row>
    <row r="52" spans="1:14" s="94" customFormat="1" ht="27" customHeight="1" x14ac:dyDescent="0.3">
      <c r="A52" s="61">
        <v>51</v>
      </c>
      <c r="B52" s="62"/>
      <c r="C52" s="63"/>
      <c r="D52" s="62" t="s">
        <v>280</v>
      </c>
      <c r="E52" s="64" t="s">
        <v>281</v>
      </c>
      <c r="F52" s="65">
        <v>9.9</v>
      </c>
      <c r="G52" s="65"/>
      <c r="H52" s="91"/>
      <c r="I52" s="68"/>
      <c r="J52" s="68"/>
      <c r="K52" s="69"/>
      <c r="L52" s="92"/>
      <c r="M52" s="91"/>
      <c r="N52" s="69"/>
    </row>
    <row r="53" spans="1:14" ht="39.6" x14ac:dyDescent="0.3">
      <c r="A53" s="74">
        <v>52</v>
      </c>
      <c r="B53" s="75"/>
      <c r="C53" s="76"/>
      <c r="D53" s="75" t="s">
        <v>282</v>
      </c>
      <c r="E53" s="77" t="s">
        <v>283</v>
      </c>
      <c r="F53" s="78">
        <v>9.9</v>
      </c>
      <c r="G53" s="78"/>
      <c r="H53" s="87"/>
      <c r="I53" s="81"/>
      <c r="J53" s="81"/>
      <c r="K53" s="82"/>
      <c r="L53" s="88"/>
      <c r="M53" s="95"/>
      <c r="N53" s="99"/>
    </row>
    <row r="54" spans="1:14" s="94" customFormat="1" ht="36" x14ac:dyDescent="0.3">
      <c r="A54" s="61">
        <v>53</v>
      </c>
      <c r="B54" s="62"/>
      <c r="C54" s="63"/>
      <c r="D54" s="62" t="s">
        <v>284</v>
      </c>
      <c r="E54" s="64" t="s">
        <v>285</v>
      </c>
      <c r="F54" s="65">
        <v>9.9</v>
      </c>
      <c r="G54" s="65"/>
      <c r="H54" s="91"/>
      <c r="I54" s="68"/>
      <c r="J54" s="68"/>
      <c r="K54" s="69" t="s">
        <v>286</v>
      </c>
      <c r="L54" s="92"/>
      <c r="M54" s="91"/>
      <c r="N54" s="69"/>
    </row>
    <row r="55" spans="1:14" ht="26.4" x14ac:dyDescent="0.3">
      <c r="A55" s="74">
        <v>54</v>
      </c>
      <c r="B55" s="75"/>
      <c r="C55" s="76"/>
      <c r="D55" s="75" t="s">
        <v>287</v>
      </c>
      <c r="E55" s="77" t="s">
        <v>288</v>
      </c>
      <c r="F55" s="78">
        <v>9.9</v>
      </c>
      <c r="G55" s="78"/>
      <c r="H55" s="87"/>
      <c r="I55" s="81"/>
      <c r="J55" s="81"/>
      <c r="K55" s="82"/>
      <c r="L55" s="88"/>
      <c r="M55" s="95"/>
      <c r="N55" s="99"/>
    </row>
    <row r="56" spans="1:14" s="94" customFormat="1" x14ac:dyDescent="0.3">
      <c r="A56" s="61">
        <v>55</v>
      </c>
      <c r="B56" s="62"/>
      <c r="C56" s="63"/>
      <c r="D56" s="62" t="s">
        <v>289</v>
      </c>
      <c r="E56" s="64" t="s">
        <v>290</v>
      </c>
      <c r="F56" s="65">
        <v>9.9</v>
      </c>
      <c r="G56" s="65"/>
      <c r="H56" s="91"/>
      <c r="I56" s="68"/>
      <c r="J56" s="68"/>
      <c r="K56" s="69"/>
      <c r="L56" s="92"/>
      <c r="M56" s="91"/>
      <c r="N56" s="69"/>
    </row>
    <row r="57" spans="1:14" x14ac:dyDescent="0.3">
      <c r="A57" s="74">
        <v>56</v>
      </c>
      <c r="B57" s="75"/>
      <c r="C57" s="76"/>
      <c r="D57" s="75" t="s">
        <v>291</v>
      </c>
      <c r="E57" s="77" t="s">
        <v>292</v>
      </c>
      <c r="F57" s="78">
        <v>9.9</v>
      </c>
      <c r="G57" s="78"/>
      <c r="H57" s="87"/>
      <c r="I57" s="81"/>
      <c r="J57" s="81"/>
      <c r="K57" s="82"/>
      <c r="L57" s="88"/>
      <c r="M57" s="95"/>
      <c r="N57" s="99"/>
    </row>
    <row r="58" spans="1:14" s="94" customFormat="1" ht="60" x14ac:dyDescent="0.3">
      <c r="A58" s="61">
        <v>57</v>
      </c>
      <c r="B58" s="62"/>
      <c r="C58" s="63"/>
      <c r="D58" s="62" t="s">
        <v>293</v>
      </c>
      <c r="E58" s="64" t="s">
        <v>294</v>
      </c>
      <c r="F58" s="65">
        <v>9.9</v>
      </c>
      <c r="G58" s="65"/>
      <c r="H58" s="91"/>
      <c r="I58" s="68"/>
      <c r="J58" s="68"/>
      <c r="K58" s="69" t="s">
        <v>295</v>
      </c>
      <c r="L58" s="92"/>
      <c r="M58" s="91"/>
      <c r="N58" s="69"/>
    </row>
    <row r="59" spans="1:14" ht="26.4" x14ac:dyDescent="0.3">
      <c r="A59" s="74">
        <v>58</v>
      </c>
      <c r="B59" s="75"/>
      <c r="C59" s="76"/>
      <c r="D59" s="75" t="s">
        <v>296</v>
      </c>
      <c r="E59" s="77" t="s">
        <v>297</v>
      </c>
      <c r="F59" s="78">
        <v>9.9</v>
      </c>
      <c r="G59" s="78"/>
      <c r="H59" s="87"/>
      <c r="I59" s="81"/>
      <c r="J59" s="81"/>
      <c r="K59" s="82"/>
      <c r="L59" s="88"/>
      <c r="M59" s="95"/>
      <c r="N59" s="99"/>
    </row>
    <row r="60" spans="1:14" s="94" customFormat="1" ht="39.6" x14ac:dyDescent="0.3">
      <c r="A60" s="61">
        <v>59</v>
      </c>
      <c r="B60" s="62"/>
      <c r="C60" s="63"/>
      <c r="D60" s="62" t="s">
        <v>298</v>
      </c>
      <c r="E60" s="64" t="s">
        <v>299</v>
      </c>
      <c r="F60" s="65">
        <v>9.9</v>
      </c>
      <c r="G60" s="65"/>
      <c r="H60" s="91"/>
      <c r="I60" s="68"/>
      <c r="J60" s="68"/>
      <c r="K60" s="69" t="s">
        <v>300</v>
      </c>
      <c r="L60" s="92"/>
      <c r="M60" s="91"/>
      <c r="N60" s="69"/>
    </row>
    <row r="61" spans="1:14" ht="52.8" x14ac:dyDescent="0.3">
      <c r="A61" s="74">
        <v>60</v>
      </c>
      <c r="B61" s="75"/>
      <c r="C61" s="76"/>
      <c r="D61" s="75" t="s">
        <v>301</v>
      </c>
      <c r="E61" s="77" t="s">
        <v>302</v>
      </c>
      <c r="F61" s="78">
        <v>9.9</v>
      </c>
      <c r="G61" s="78"/>
      <c r="H61" s="87"/>
      <c r="I61" s="81"/>
      <c r="J61" s="81"/>
      <c r="K61" s="82" t="s">
        <v>303</v>
      </c>
      <c r="L61" s="88"/>
      <c r="M61" s="95"/>
      <c r="N61" s="99"/>
    </row>
    <row r="62" spans="1:14" s="94" customFormat="1" ht="26.4" x14ac:dyDescent="0.3">
      <c r="A62" s="61">
        <v>61</v>
      </c>
      <c r="B62" s="62"/>
      <c r="C62" s="63"/>
      <c r="D62" s="62" t="s">
        <v>304</v>
      </c>
      <c r="E62" s="64" t="s">
        <v>305</v>
      </c>
      <c r="F62" s="65">
        <v>9.9</v>
      </c>
      <c r="G62" s="65"/>
      <c r="H62" s="91"/>
      <c r="I62" s="68"/>
      <c r="J62" s="68"/>
      <c r="K62" s="69" t="s">
        <v>306</v>
      </c>
      <c r="L62" s="92"/>
      <c r="M62" s="91"/>
      <c r="N62" s="69"/>
    </row>
    <row r="63" spans="1:14" ht="36" x14ac:dyDescent="0.3">
      <c r="A63" s="74">
        <v>62</v>
      </c>
      <c r="B63" s="75"/>
      <c r="C63" s="76"/>
      <c r="D63" s="75" t="s">
        <v>307</v>
      </c>
      <c r="E63" s="77" t="s">
        <v>308</v>
      </c>
      <c r="F63" s="78">
        <v>9.9</v>
      </c>
      <c r="G63" s="78"/>
      <c r="H63" s="87"/>
      <c r="I63" s="81"/>
      <c r="J63" s="81"/>
      <c r="K63" s="82" t="s">
        <v>309</v>
      </c>
      <c r="L63" s="88"/>
      <c r="M63" s="95"/>
      <c r="N63" s="99"/>
    </row>
    <row r="64" spans="1:14" s="94" customFormat="1" ht="48" x14ac:dyDescent="0.3">
      <c r="A64" s="61">
        <v>63</v>
      </c>
      <c r="B64" s="62"/>
      <c r="C64" s="63"/>
      <c r="D64" s="62" t="s">
        <v>310</v>
      </c>
      <c r="E64" s="64" t="s">
        <v>311</v>
      </c>
      <c r="F64" s="65">
        <v>9.9</v>
      </c>
      <c r="G64" s="65"/>
      <c r="H64" s="91"/>
      <c r="I64" s="68"/>
      <c r="J64" s="68"/>
      <c r="K64" s="69" t="s">
        <v>312</v>
      </c>
      <c r="L64" s="92"/>
      <c r="M64" s="91"/>
      <c r="N64" s="69"/>
    </row>
    <row r="65" spans="1:14" ht="48" x14ac:dyDescent="0.3">
      <c r="A65" s="74">
        <v>64</v>
      </c>
      <c r="B65" s="75"/>
      <c r="C65" s="76"/>
      <c r="D65" s="75" t="s">
        <v>313</v>
      </c>
      <c r="E65" s="77" t="s">
        <v>314</v>
      </c>
      <c r="F65" s="78">
        <v>9.9</v>
      </c>
      <c r="G65" s="78"/>
      <c r="H65" s="87"/>
      <c r="I65" s="81"/>
      <c r="J65" s="81"/>
      <c r="K65" s="82" t="s">
        <v>315</v>
      </c>
      <c r="L65" s="88"/>
      <c r="M65" s="95"/>
      <c r="N65" s="99"/>
    </row>
    <row r="66" spans="1:14" s="94" customFormat="1" ht="60" x14ac:dyDescent="0.3">
      <c r="A66" s="61">
        <v>65</v>
      </c>
      <c r="B66" s="62"/>
      <c r="C66" s="63"/>
      <c r="D66" s="62" t="s">
        <v>316</v>
      </c>
      <c r="E66" s="64" t="s">
        <v>317</v>
      </c>
      <c r="F66" s="65">
        <v>9.9</v>
      </c>
      <c r="G66" s="65"/>
      <c r="H66" s="91"/>
      <c r="I66" s="68"/>
      <c r="J66" s="68"/>
      <c r="K66" s="69" t="s">
        <v>318</v>
      </c>
      <c r="L66" s="92"/>
      <c r="M66" s="91"/>
      <c r="N66" s="69"/>
    </row>
    <row r="67" spans="1:14" ht="48" x14ac:dyDescent="0.3">
      <c r="A67" s="74">
        <v>66</v>
      </c>
      <c r="B67" s="75"/>
      <c r="C67" s="76"/>
      <c r="D67" s="75" t="s">
        <v>319</v>
      </c>
      <c r="E67" s="77" t="s">
        <v>320</v>
      </c>
      <c r="F67" s="78">
        <v>9.9</v>
      </c>
      <c r="G67" s="78"/>
      <c r="H67" s="87"/>
      <c r="I67" s="81"/>
      <c r="J67" s="81"/>
      <c r="K67" s="82" t="s">
        <v>321</v>
      </c>
      <c r="L67" s="88"/>
      <c r="M67" s="95"/>
      <c r="N67" s="99"/>
    </row>
    <row r="68" spans="1:14" s="94" customFormat="1" ht="48" x14ac:dyDescent="0.3">
      <c r="A68" s="61">
        <v>67</v>
      </c>
      <c r="B68" s="62"/>
      <c r="C68" s="63"/>
      <c r="D68" s="62" t="s">
        <v>322</v>
      </c>
      <c r="E68" s="64" t="s">
        <v>323</v>
      </c>
      <c r="F68" s="65">
        <v>9.9</v>
      </c>
      <c r="G68" s="65"/>
      <c r="H68" s="91"/>
      <c r="I68" s="68"/>
      <c r="J68" s="68"/>
      <c r="K68" s="69" t="s">
        <v>324</v>
      </c>
      <c r="L68" s="92"/>
      <c r="M68" s="91"/>
      <c r="N68" s="69"/>
    </row>
    <row r="69" spans="1:14" ht="26.4" x14ac:dyDescent="0.3">
      <c r="A69" s="74">
        <v>68</v>
      </c>
      <c r="B69" s="75"/>
      <c r="C69" s="76"/>
      <c r="D69" s="75" t="s">
        <v>325</v>
      </c>
      <c r="E69" s="77" t="s">
        <v>326</v>
      </c>
      <c r="F69" s="78">
        <v>9.9</v>
      </c>
      <c r="G69" s="78"/>
      <c r="H69" s="87"/>
      <c r="I69" s="81"/>
      <c r="J69" s="81"/>
      <c r="K69" s="82"/>
      <c r="L69" s="88"/>
      <c r="M69" s="95"/>
      <c r="N69" s="99"/>
    </row>
    <row r="70" spans="1:14" s="94" customFormat="1" ht="36" x14ac:dyDescent="0.3">
      <c r="A70" s="61">
        <v>69</v>
      </c>
      <c r="B70" s="62"/>
      <c r="C70" s="63"/>
      <c r="D70" s="62" t="s">
        <v>327</v>
      </c>
      <c r="E70" s="64" t="s">
        <v>328</v>
      </c>
      <c r="F70" s="65">
        <v>9.9</v>
      </c>
      <c r="G70" s="65"/>
      <c r="H70" s="91"/>
      <c r="I70" s="68"/>
      <c r="J70" s="68"/>
      <c r="K70" s="69" t="s">
        <v>329</v>
      </c>
      <c r="L70" s="92"/>
      <c r="M70" s="91"/>
      <c r="N70" s="69"/>
    </row>
    <row r="71" spans="1:14" ht="39.6" x14ac:dyDescent="0.3">
      <c r="A71" s="74">
        <v>70</v>
      </c>
      <c r="B71" s="75"/>
      <c r="C71" s="76"/>
      <c r="D71" s="75" t="s">
        <v>330</v>
      </c>
      <c r="E71" s="77" t="s">
        <v>331</v>
      </c>
      <c r="F71" s="78">
        <v>9.9</v>
      </c>
      <c r="G71" s="78"/>
      <c r="H71" s="87"/>
      <c r="I71" s="81"/>
      <c r="J71" s="81"/>
      <c r="K71" s="82"/>
      <c r="L71" s="88"/>
      <c r="M71" s="95"/>
      <c r="N71" s="99"/>
    </row>
    <row r="72" spans="1:14" s="94" customFormat="1" ht="26.4" x14ac:dyDescent="0.3">
      <c r="A72" s="61">
        <v>71</v>
      </c>
      <c r="B72" s="62"/>
      <c r="C72" s="63"/>
      <c r="D72" s="62" t="s">
        <v>332</v>
      </c>
      <c r="E72" s="64" t="s">
        <v>333</v>
      </c>
      <c r="F72" s="65">
        <v>9.9</v>
      </c>
      <c r="G72" s="65"/>
      <c r="H72" s="91"/>
      <c r="I72" s="68"/>
      <c r="J72" s="68"/>
      <c r="K72" s="69" t="s">
        <v>334</v>
      </c>
      <c r="L72" s="92"/>
      <c r="M72" s="91"/>
      <c r="N72" s="69"/>
    </row>
    <row r="73" spans="1:14" ht="26.4" x14ac:dyDescent="0.3">
      <c r="A73" s="74">
        <v>72</v>
      </c>
      <c r="B73" s="75"/>
      <c r="C73" s="76"/>
      <c r="D73" s="75" t="s">
        <v>335</v>
      </c>
      <c r="E73" s="77" t="s">
        <v>336</v>
      </c>
      <c r="F73" s="78">
        <v>9.9</v>
      </c>
      <c r="G73" s="78"/>
      <c r="H73" s="87"/>
      <c r="I73" s="81"/>
      <c r="J73" s="81"/>
      <c r="K73" s="82"/>
      <c r="L73" s="88"/>
      <c r="M73" s="95"/>
      <c r="N73" s="99"/>
    </row>
    <row r="74" spans="1:14" s="94" customFormat="1" ht="26.4" x14ac:dyDescent="0.3">
      <c r="A74" s="61">
        <v>73</v>
      </c>
      <c r="B74" s="62"/>
      <c r="C74" s="63"/>
      <c r="D74" s="62" t="s">
        <v>337</v>
      </c>
      <c r="E74" s="64" t="s">
        <v>338</v>
      </c>
      <c r="F74" s="65">
        <v>9.9</v>
      </c>
      <c r="G74" s="65"/>
      <c r="H74" s="91"/>
      <c r="I74" s="68"/>
      <c r="J74" s="68"/>
      <c r="K74" s="69"/>
      <c r="L74" s="92"/>
      <c r="M74" s="91"/>
      <c r="N74" s="69"/>
    </row>
    <row r="75" spans="1:14" ht="26.4" x14ac:dyDescent="0.3">
      <c r="A75" s="74">
        <v>74</v>
      </c>
      <c r="B75" s="75"/>
      <c r="C75" s="76"/>
      <c r="D75" s="75" t="s">
        <v>339</v>
      </c>
      <c r="E75" s="77" t="s">
        <v>340</v>
      </c>
      <c r="F75" s="78">
        <v>9.9</v>
      </c>
      <c r="G75" s="78"/>
      <c r="H75" s="87"/>
      <c r="I75" s="81"/>
      <c r="J75" s="81"/>
      <c r="K75" s="82"/>
      <c r="L75" s="88"/>
      <c r="M75" s="95"/>
      <c r="N75" s="99"/>
    </row>
    <row r="76" spans="1:14" s="94" customFormat="1" x14ac:dyDescent="0.3">
      <c r="A76" s="61">
        <v>75</v>
      </c>
      <c r="B76" s="62" t="s">
        <v>142</v>
      </c>
      <c r="C76" s="63" t="s">
        <v>341</v>
      </c>
      <c r="D76" s="62" t="s">
        <v>342</v>
      </c>
      <c r="E76" s="64" t="s">
        <v>343</v>
      </c>
      <c r="F76" s="65">
        <v>9.9</v>
      </c>
      <c r="G76" s="65"/>
      <c r="H76" s="102"/>
      <c r="I76" s="69"/>
      <c r="J76" s="69"/>
      <c r="K76" s="69"/>
      <c r="L76" s="92"/>
      <c r="M76" s="91"/>
      <c r="N76" s="69"/>
    </row>
    <row r="77" spans="1:14" x14ac:dyDescent="0.3">
      <c r="A77" s="74">
        <v>76</v>
      </c>
      <c r="B77" s="75" t="s">
        <v>142</v>
      </c>
      <c r="C77" s="76" t="s">
        <v>341</v>
      </c>
      <c r="D77" s="75" t="s">
        <v>344</v>
      </c>
      <c r="E77" s="77" t="s">
        <v>345</v>
      </c>
      <c r="F77" s="78">
        <v>9.9</v>
      </c>
      <c r="G77" s="78"/>
      <c r="H77" s="87"/>
      <c r="I77" s="82"/>
      <c r="J77" s="82"/>
      <c r="K77" s="82"/>
      <c r="L77" s="88"/>
      <c r="M77" s="89"/>
      <c r="N77" s="103"/>
    </row>
    <row r="78" spans="1:14" s="94" customFormat="1" x14ac:dyDescent="0.3">
      <c r="A78" s="61">
        <v>77</v>
      </c>
      <c r="B78" s="62" t="s">
        <v>142</v>
      </c>
      <c r="C78" s="63" t="s">
        <v>145</v>
      </c>
      <c r="D78" s="62" t="s">
        <v>346</v>
      </c>
      <c r="E78" s="64" t="s">
        <v>347</v>
      </c>
      <c r="F78" s="65">
        <v>9.9</v>
      </c>
      <c r="G78" s="65"/>
      <c r="H78" s="91"/>
      <c r="I78" s="69"/>
      <c r="J78" s="69"/>
      <c r="K78" s="69"/>
      <c r="L78" s="92"/>
      <c r="M78" s="96"/>
      <c r="N78" s="98"/>
    </row>
    <row r="79" spans="1:14" x14ac:dyDescent="0.3">
      <c r="A79" s="74">
        <v>78</v>
      </c>
      <c r="B79" s="75" t="s">
        <v>142</v>
      </c>
      <c r="C79" s="76" t="s">
        <v>145</v>
      </c>
      <c r="D79" s="75" t="s">
        <v>348</v>
      </c>
      <c r="E79" s="77" t="s">
        <v>349</v>
      </c>
      <c r="F79" s="78">
        <v>9.9</v>
      </c>
      <c r="G79" s="78"/>
      <c r="H79" s="87"/>
      <c r="I79" s="82"/>
      <c r="J79" s="82"/>
      <c r="K79" s="82"/>
      <c r="L79" s="88"/>
      <c r="M79" s="95"/>
      <c r="N79" s="99"/>
    </row>
    <row r="80" spans="1:14" s="94" customFormat="1" ht="26.4" x14ac:dyDescent="0.3">
      <c r="A80" s="61">
        <v>79</v>
      </c>
      <c r="B80" s="62" t="s">
        <v>350</v>
      </c>
      <c r="C80" s="63" t="s">
        <v>149</v>
      </c>
      <c r="D80" s="62" t="s">
        <v>351</v>
      </c>
      <c r="E80" s="64" t="s">
        <v>352</v>
      </c>
      <c r="F80" s="65">
        <v>9.9</v>
      </c>
      <c r="G80" s="65"/>
      <c r="H80" s="91"/>
      <c r="I80" s="69"/>
      <c r="J80" s="69"/>
      <c r="K80" s="69"/>
      <c r="L80" s="92"/>
      <c r="M80" s="96"/>
      <c r="N80" s="98"/>
    </row>
    <row r="81" spans="1:14" ht="26.4" x14ac:dyDescent="0.3">
      <c r="A81" s="74">
        <v>80</v>
      </c>
      <c r="B81" s="104" t="s">
        <v>350</v>
      </c>
      <c r="C81" s="105" t="s">
        <v>149</v>
      </c>
      <c r="D81" s="106" t="s">
        <v>353</v>
      </c>
      <c r="E81" s="107" t="s">
        <v>354</v>
      </c>
      <c r="F81" s="78">
        <v>9.9</v>
      </c>
      <c r="G81" s="78"/>
      <c r="H81" s="87"/>
      <c r="I81" s="82"/>
      <c r="J81" s="82"/>
      <c r="K81" s="82"/>
      <c r="L81" s="88"/>
      <c r="M81" s="95"/>
      <c r="N81" s="99"/>
    </row>
    <row r="82" spans="1:14" s="94" customFormat="1" x14ac:dyDescent="0.3">
      <c r="A82" s="61">
        <v>81</v>
      </c>
      <c r="B82" s="62" t="s">
        <v>350</v>
      </c>
      <c r="C82" s="63" t="s">
        <v>149</v>
      </c>
      <c r="D82" s="62" t="s">
        <v>355</v>
      </c>
      <c r="E82" s="64" t="s">
        <v>356</v>
      </c>
      <c r="F82" s="65">
        <v>9.9</v>
      </c>
      <c r="G82" s="65"/>
      <c r="H82" s="91"/>
      <c r="I82" s="69"/>
      <c r="J82" s="69"/>
      <c r="K82" s="69"/>
      <c r="L82" s="92"/>
      <c r="M82" s="96"/>
      <c r="N82" s="98"/>
    </row>
    <row r="83" spans="1:14" ht="26.4" x14ac:dyDescent="0.3">
      <c r="A83" s="74">
        <v>82</v>
      </c>
      <c r="B83" s="75"/>
      <c r="C83" s="76"/>
      <c r="D83" s="75" t="s">
        <v>357</v>
      </c>
      <c r="E83" s="77" t="s">
        <v>358</v>
      </c>
      <c r="F83" s="78">
        <v>9.9</v>
      </c>
      <c r="G83" s="78"/>
      <c r="H83" s="87"/>
      <c r="I83" s="81"/>
      <c r="J83" s="81"/>
      <c r="K83" s="82"/>
      <c r="L83" s="88"/>
      <c r="M83" s="89"/>
      <c r="N83" s="103"/>
    </row>
    <row r="84" spans="1:14" s="94" customFormat="1" ht="26.4" x14ac:dyDescent="0.3">
      <c r="A84" s="61">
        <v>83</v>
      </c>
      <c r="B84" s="62"/>
      <c r="C84" s="63"/>
      <c r="D84" s="62" t="s">
        <v>359</v>
      </c>
      <c r="E84" s="64" t="s">
        <v>360</v>
      </c>
      <c r="F84" s="65">
        <v>9.9</v>
      </c>
      <c r="G84" s="65"/>
      <c r="H84" s="91"/>
      <c r="I84" s="68"/>
      <c r="J84" s="68"/>
      <c r="K84" s="69"/>
      <c r="L84" s="92"/>
      <c r="M84" s="96"/>
      <c r="N84" s="98"/>
    </row>
    <row r="85" spans="1:14" ht="26.4" x14ac:dyDescent="0.3">
      <c r="A85" s="74">
        <v>84</v>
      </c>
      <c r="B85" s="75"/>
      <c r="C85" s="76"/>
      <c r="D85" s="75" t="s">
        <v>361</v>
      </c>
      <c r="E85" s="77" t="s">
        <v>362</v>
      </c>
      <c r="F85" s="78">
        <v>9.9</v>
      </c>
      <c r="G85" s="78"/>
      <c r="H85" s="87"/>
      <c r="I85" s="81"/>
      <c r="J85" s="81"/>
      <c r="K85" s="82"/>
      <c r="L85" s="88"/>
      <c r="M85" s="89"/>
      <c r="N85" s="103"/>
    </row>
    <row r="86" spans="1:14" s="94" customFormat="1" ht="26.4" x14ac:dyDescent="0.3">
      <c r="A86" s="61">
        <v>85</v>
      </c>
      <c r="B86" s="62" t="s">
        <v>350</v>
      </c>
      <c r="C86" s="63" t="s">
        <v>150</v>
      </c>
      <c r="D86" s="62" t="s">
        <v>363</v>
      </c>
      <c r="E86" s="64" t="s">
        <v>364</v>
      </c>
      <c r="F86" s="65">
        <v>9.9</v>
      </c>
      <c r="G86" s="65"/>
      <c r="H86" s="91"/>
      <c r="I86" s="69"/>
      <c r="J86" s="69"/>
      <c r="K86" s="69"/>
      <c r="L86" s="92"/>
      <c r="M86" s="91"/>
      <c r="N86" s="69"/>
    </row>
    <row r="87" spans="1:14" ht="26.4" x14ac:dyDescent="0.3">
      <c r="A87" s="74">
        <v>86</v>
      </c>
      <c r="B87" s="75" t="s">
        <v>350</v>
      </c>
      <c r="C87" s="76" t="s">
        <v>150</v>
      </c>
      <c r="D87" s="75" t="s">
        <v>365</v>
      </c>
      <c r="E87" s="77" t="s">
        <v>366</v>
      </c>
      <c r="F87" s="78">
        <v>9.9</v>
      </c>
      <c r="G87" s="78"/>
      <c r="H87" s="108"/>
      <c r="I87" s="81"/>
      <c r="J87" s="81"/>
      <c r="K87" s="82"/>
      <c r="L87" s="88"/>
      <c r="M87" s="109"/>
      <c r="N87" s="110"/>
    </row>
    <row r="88" spans="1:14" s="94" customFormat="1" ht="26.4" x14ac:dyDescent="0.3">
      <c r="A88" s="61">
        <v>87</v>
      </c>
      <c r="B88" s="62" t="s">
        <v>350</v>
      </c>
      <c r="C88" s="63" t="s">
        <v>150</v>
      </c>
      <c r="D88" s="62" t="s">
        <v>367</v>
      </c>
      <c r="E88" s="64" t="s">
        <v>368</v>
      </c>
      <c r="F88" s="65">
        <v>9.9</v>
      </c>
      <c r="G88" s="65"/>
      <c r="H88" s="91"/>
      <c r="I88" s="69"/>
      <c r="J88" s="69"/>
      <c r="K88" s="69"/>
      <c r="L88" s="92"/>
      <c r="M88" s="91"/>
      <c r="N88" s="69"/>
    </row>
    <row r="89" spans="1:14" ht="26.4" x14ac:dyDescent="0.3">
      <c r="A89" s="74">
        <v>88</v>
      </c>
      <c r="B89" s="75"/>
      <c r="C89" s="76"/>
      <c r="D89" s="75" t="s">
        <v>369</v>
      </c>
      <c r="E89" s="77" t="s">
        <v>370</v>
      </c>
      <c r="F89" s="78">
        <v>9.9</v>
      </c>
      <c r="G89" s="78"/>
      <c r="H89" s="87"/>
      <c r="I89" s="81"/>
      <c r="J89" s="81"/>
      <c r="K89" s="82"/>
      <c r="L89" s="88"/>
      <c r="M89" s="95"/>
      <c r="N89" s="99"/>
    </row>
    <row r="90" spans="1:14" s="94" customFormat="1" ht="39.6" x14ac:dyDescent="0.3">
      <c r="A90" s="61">
        <v>89</v>
      </c>
      <c r="B90" s="62"/>
      <c r="C90" s="63"/>
      <c r="D90" s="62" t="s">
        <v>371</v>
      </c>
      <c r="E90" s="64" t="s">
        <v>372</v>
      </c>
      <c r="F90" s="65">
        <v>9.9</v>
      </c>
      <c r="G90" s="65"/>
      <c r="H90" s="91"/>
      <c r="I90" s="68"/>
      <c r="J90" s="68"/>
      <c r="K90" s="69"/>
      <c r="L90" s="92"/>
      <c r="M90" s="91"/>
      <c r="N90" s="69"/>
    </row>
    <row r="91" spans="1:14" ht="26.4" x14ac:dyDescent="0.3">
      <c r="A91" s="74">
        <v>90</v>
      </c>
      <c r="B91" s="75"/>
      <c r="C91" s="76"/>
      <c r="D91" s="75" t="s">
        <v>373</v>
      </c>
      <c r="E91" s="77" t="s">
        <v>374</v>
      </c>
      <c r="F91" s="78">
        <v>9.9</v>
      </c>
      <c r="G91" s="78"/>
      <c r="H91" s="87"/>
      <c r="I91" s="81"/>
      <c r="J91" s="81"/>
      <c r="K91" s="82"/>
      <c r="L91" s="88"/>
      <c r="M91" s="95"/>
      <c r="N91" s="99"/>
    </row>
    <row r="92" spans="1:14" s="94" customFormat="1" x14ac:dyDescent="0.3">
      <c r="A92" s="61">
        <v>91</v>
      </c>
      <c r="B92" s="62"/>
      <c r="C92" s="63"/>
      <c r="D92" s="62" t="s">
        <v>375</v>
      </c>
      <c r="E92" s="64" t="s">
        <v>376</v>
      </c>
      <c r="F92" s="65">
        <v>9.9</v>
      </c>
      <c r="G92" s="65"/>
      <c r="H92" s="91"/>
      <c r="I92" s="68"/>
      <c r="J92" s="68"/>
      <c r="K92" s="69"/>
      <c r="L92" s="92"/>
      <c r="M92" s="91"/>
      <c r="N92" s="69"/>
    </row>
    <row r="93" spans="1:14" x14ac:dyDescent="0.3">
      <c r="A93" s="74">
        <v>92</v>
      </c>
      <c r="B93" s="75"/>
      <c r="C93" s="76"/>
      <c r="D93" s="75" t="s">
        <v>377</v>
      </c>
      <c r="E93" s="77" t="s">
        <v>378</v>
      </c>
      <c r="F93" s="78">
        <v>9.9</v>
      </c>
      <c r="G93" s="78"/>
      <c r="H93" s="87"/>
      <c r="I93" s="81"/>
      <c r="J93" s="81"/>
      <c r="K93" s="82"/>
      <c r="L93" s="88"/>
      <c r="M93" s="95"/>
      <c r="N93" s="99"/>
    </row>
    <row r="94" spans="1:14" s="94" customFormat="1" x14ac:dyDescent="0.3">
      <c r="A94" s="61">
        <v>93</v>
      </c>
      <c r="B94" s="62"/>
      <c r="C94" s="63"/>
      <c r="D94" s="62" t="s">
        <v>379</v>
      </c>
      <c r="E94" s="64" t="s">
        <v>380</v>
      </c>
      <c r="F94" s="65">
        <v>9.9</v>
      </c>
      <c r="G94" s="65"/>
      <c r="H94" s="91"/>
      <c r="I94" s="68"/>
      <c r="J94" s="68"/>
      <c r="K94" s="69"/>
      <c r="L94" s="92"/>
      <c r="M94" s="91"/>
      <c r="N94" s="69"/>
    </row>
    <row r="95" spans="1:14" x14ac:dyDescent="0.3">
      <c r="A95" s="74">
        <v>94</v>
      </c>
      <c r="B95" s="75"/>
      <c r="C95" s="76"/>
      <c r="D95" s="75" t="s">
        <v>381</v>
      </c>
      <c r="E95" s="77" t="s">
        <v>382</v>
      </c>
      <c r="F95" s="78">
        <v>9.9</v>
      </c>
      <c r="G95" s="78"/>
      <c r="H95" s="87"/>
      <c r="I95" s="81"/>
      <c r="J95" s="81"/>
      <c r="K95" s="82"/>
      <c r="L95" s="88"/>
      <c r="M95" s="95"/>
      <c r="N95" s="99"/>
    </row>
    <row r="96" spans="1:14" s="94" customFormat="1" x14ac:dyDescent="0.3">
      <c r="A96" s="61">
        <v>95</v>
      </c>
      <c r="B96" s="62" t="s">
        <v>152</v>
      </c>
      <c r="C96" s="63" t="s">
        <v>155</v>
      </c>
      <c r="D96" s="62" t="s">
        <v>383</v>
      </c>
      <c r="E96" s="64" t="s">
        <v>384</v>
      </c>
      <c r="F96" s="65">
        <v>9.9</v>
      </c>
      <c r="G96" s="65"/>
      <c r="H96" s="91"/>
      <c r="I96" s="69"/>
      <c r="J96" s="69"/>
      <c r="K96" s="69"/>
      <c r="L96" s="92"/>
      <c r="M96" s="91"/>
      <c r="N96" s="69"/>
    </row>
    <row r="97" spans="1:14" ht="26.4" x14ac:dyDescent="0.3">
      <c r="A97" s="74">
        <v>96</v>
      </c>
      <c r="B97" s="75"/>
      <c r="C97" s="76"/>
      <c r="D97" s="75" t="s">
        <v>385</v>
      </c>
      <c r="E97" s="77" t="s">
        <v>386</v>
      </c>
      <c r="F97" s="78">
        <v>9.9</v>
      </c>
      <c r="G97" s="78"/>
      <c r="H97" s="87"/>
      <c r="I97" s="81"/>
      <c r="J97" s="81"/>
      <c r="K97" s="82"/>
      <c r="L97" s="88"/>
      <c r="M97" s="95"/>
      <c r="N97" s="99"/>
    </row>
    <row r="98" spans="1:14" s="94" customFormat="1" ht="26.4" x14ac:dyDescent="0.3">
      <c r="A98" s="61">
        <v>97</v>
      </c>
      <c r="B98" s="62"/>
      <c r="C98" s="63"/>
      <c r="D98" s="62" t="s">
        <v>387</v>
      </c>
      <c r="E98" s="64" t="s">
        <v>388</v>
      </c>
      <c r="F98" s="65">
        <v>9.9</v>
      </c>
      <c r="G98" s="65"/>
      <c r="H98" s="91"/>
      <c r="I98" s="68"/>
      <c r="J98" s="68"/>
      <c r="K98" s="69"/>
      <c r="L98" s="92"/>
      <c r="M98" s="91"/>
      <c r="N98" s="69"/>
    </row>
    <row r="99" spans="1:14" x14ac:dyDescent="0.3">
      <c r="A99" s="74">
        <v>98</v>
      </c>
      <c r="B99" s="75"/>
      <c r="C99" s="76"/>
      <c r="D99" s="75" t="s">
        <v>389</v>
      </c>
      <c r="E99" s="77" t="s">
        <v>390</v>
      </c>
      <c r="F99" s="78">
        <v>9.9</v>
      </c>
      <c r="G99" s="78"/>
      <c r="H99" s="87"/>
      <c r="I99" s="81"/>
      <c r="J99" s="81"/>
      <c r="K99" s="82"/>
      <c r="L99" s="88"/>
      <c r="M99" s="95"/>
      <c r="N99" s="99"/>
    </row>
    <row r="100" spans="1:14" s="94" customFormat="1" x14ac:dyDescent="0.3">
      <c r="A100" s="61">
        <v>99</v>
      </c>
      <c r="B100" s="62" t="s">
        <v>152</v>
      </c>
      <c r="C100" s="63" t="s">
        <v>154</v>
      </c>
      <c r="D100" s="62" t="s">
        <v>391</v>
      </c>
      <c r="E100" s="64" t="s">
        <v>392</v>
      </c>
      <c r="F100" s="65">
        <v>9.9</v>
      </c>
      <c r="G100" s="65"/>
      <c r="H100" s="91"/>
      <c r="I100" s="69"/>
      <c r="J100" s="69"/>
      <c r="K100" s="69"/>
      <c r="L100" s="92"/>
      <c r="M100" s="91"/>
      <c r="N100" s="69"/>
    </row>
    <row r="101" spans="1:14" x14ac:dyDescent="0.3">
      <c r="A101" s="74">
        <v>100</v>
      </c>
      <c r="B101" s="104" t="s">
        <v>152</v>
      </c>
      <c r="C101" s="105" t="s">
        <v>154</v>
      </c>
      <c r="D101" s="106" t="s">
        <v>393</v>
      </c>
      <c r="E101" s="107" t="s">
        <v>394</v>
      </c>
      <c r="F101" s="78">
        <v>9.9</v>
      </c>
      <c r="G101" s="78"/>
      <c r="H101" s="87"/>
      <c r="I101" s="103"/>
      <c r="J101" s="103"/>
      <c r="K101" s="82"/>
      <c r="L101" s="88"/>
      <c r="M101" s="89"/>
      <c r="N101" s="103"/>
    </row>
    <row r="102" spans="1:14" s="94" customFormat="1" x14ac:dyDescent="0.3">
      <c r="A102" s="61">
        <v>101</v>
      </c>
      <c r="B102" s="62" t="s">
        <v>152</v>
      </c>
      <c r="C102" s="63" t="s">
        <v>156</v>
      </c>
      <c r="D102" s="62" t="s">
        <v>395</v>
      </c>
      <c r="E102" s="64" t="s">
        <v>396</v>
      </c>
      <c r="F102" s="65">
        <v>9.9</v>
      </c>
      <c r="G102" s="65"/>
      <c r="H102" s="91"/>
      <c r="I102" s="69"/>
      <c r="J102" s="69"/>
      <c r="K102" s="69"/>
      <c r="L102" s="92"/>
      <c r="M102" s="91"/>
      <c r="N102" s="69"/>
    </row>
    <row r="103" spans="1:14" x14ac:dyDescent="0.3">
      <c r="A103" s="74">
        <v>102</v>
      </c>
      <c r="B103" s="104" t="s">
        <v>152</v>
      </c>
      <c r="C103" s="105" t="s">
        <v>156</v>
      </c>
      <c r="D103" s="106" t="s">
        <v>397</v>
      </c>
      <c r="E103" s="107" t="s">
        <v>398</v>
      </c>
      <c r="F103" s="78">
        <v>9.9</v>
      </c>
      <c r="G103" s="78"/>
      <c r="H103" s="87"/>
      <c r="I103" s="82"/>
      <c r="J103" s="82"/>
      <c r="K103" s="82"/>
      <c r="L103" s="88"/>
      <c r="M103" s="89"/>
      <c r="N103" s="103"/>
    </row>
    <row r="104" spans="1:14" s="94" customFormat="1" ht="39.6" x14ac:dyDescent="0.3">
      <c r="A104" s="61">
        <v>103</v>
      </c>
      <c r="B104" s="62" t="s">
        <v>399</v>
      </c>
      <c r="C104" s="63" t="s">
        <v>160</v>
      </c>
      <c r="D104" s="62" t="s">
        <v>400</v>
      </c>
      <c r="E104" s="64" t="s">
        <v>401</v>
      </c>
      <c r="F104" s="65">
        <v>9.9</v>
      </c>
      <c r="G104" s="65"/>
      <c r="H104" s="91"/>
      <c r="I104" s="68"/>
      <c r="J104" s="68"/>
      <c r="K104" s="93"/>
      <c r="L104" s="92"/>
      <c r="M104" s="91"/>
      <c r="N104" s="68"/>
    </row>
    <row r="105" spans="1:14" ht="26.4" x14ac:dyDescent="0.3">
      <c r="A105" s="74">
        <v>104</v>
      </c>
      <c r="B105" s="75"/>
      <c r="C105" s="76"/>
      <c r="D105" s="75" t="s">
        <v>402</v>
      </c>
      <c r="E105" s="77" t="s">
        <v>403</v>
      </c>
      <c r="F105" s="78">
        <v>9.9</v>
      </c>
      <c r="G105" s="78"/>
      <c r="H105" s="87"/>
      <c r="I105" s="81"/>
      <c r="J105" s="81"/>
      <c r="K105" s="82"/>
      <c r="L105" s="88"/>
      <c r="M105" s="95"/>
      <c r="N105" s="97"/>
    </row>
    <row r="106" spans="1:14" s="94" customFormat="1" ht="26.4" x14ac:dyDescent="0.3">
      <c r="A106" s="61">
        <v>105</v>
      </c>
      <c r="B106" s="62" t="s">
        <v>399</v>
      </c>
      <c r="C106" s="63" t="s">
        <v>158</v>
      </c>
      <c r="D106" s="62" t="s">
        <v>404</v>
      </c>
      <c r="E106" s="64" t="s">
        <v>405</v>
      </c>
      <c r="F106" s="65">
        <v>9.9</v>
      </c>
      <c r="G106" s="65"/>
      <c r="H106" s="91"/>
      <c r="I106" s="68"/>
      <c r="J106" s="68"/>
      <c r="K106" s="69"/>
      <c r="L106" s="92"/>
      <c r="M106" s="96"/>
      <c r="N106" s="111"/>
    </row>
    <row r="107" spans="1:14" ht="26.4" x14ac:dyDescent="0.3">
      <c r="A107" s="74">
        <v>106</v>
      </c>
      <c r="B107" s="75"/>
      <c r="C107" s="76"/>
      <c r="D107" s="75" t="s">
        <v>406</v>
      </c>
      <c r="E107" s="77" t="s">
        <v>407</v>
      </c>
      <c r="F107" s="78">
        <v>9.9</v>
      </c>
      <c r="G107" s="78"/>
      <c r="H107" s="87"/>
      <c r="I107" s="81"/>
      <c r="J107" s="81"/>
      <c r="K107" s="82"/>
      <c r="L107" s="88"/>
      <c r="M107" s="95"/>
      <c r="N107" s="97"/>
    </row>
    <row r="108" spans="1:14" s="94" customFormat="1" ht="26.4" x14ac:dyDescent="0.3">
      <c r="A108" s="61">
        <v>107</v>
      </c>
      <c r="B108" s="62"/>
      <c r="C108" s="63"/>
      <c r="D108" s="62" t="s">
        <v>408</v>
      </c>
      <c r="E108" s="64" t="s">
        <v>409</v>
      </c>
      <c r="F108" s="65">
        <v>9.9</v>
      </c>
      <c r="G108" s="65"/>
      <c r="H108" s="91"/>
      <c r="I108" s="68"/>
      <c r="J108" s="68"/>
      <c r="K108" s="69"/>
      <c r="L108" s="92"/>
      <c r="M108" s="91"/>
      <c r="N108" s="68"/>
    </row>
    <row r="109" spans="1:14" ht="39.6" x14ac:dyDescent="0.3">
      <c r="A109" s="74">
        <v>108</v>
      </c>
      <c r="B109" s="75"/>
      <c r="C109" s="76"/>
      <c r="D109" s="75" t="s">
        <v>410</v>
      </c>
      <c r="E109" s="77" t="s">
        <v>411</v>
      </c>
      <c r="F109" s="78">
        <v>9.9</v>
      </c>
      <c r="G109" s="78"/>
      <c r="H109" s="87"/>
      <c r="I109" s="81"/>
      <c r="J109" s="81"/>
      <c r="K109" s="82"/>
      <c r="L109" s="88"/>
      <c r="M109" s="95"/>
      <c r="N109" s="97"/>
    </row>
    <row r="110" spans="1:14" s="94" customFormat="1" ht="39.6" x14ac:dyDescent="0.3">
      <c r="A110" s="61">
        <v>109</v>
      </c>
      <c r="B110" s="62"/>
      <c r="C110" s="63"/>
      <c r="D110" s="62" t="s">
        <v>412</v>
      </c>
      <c r="E110" s="64" t="s">
        <v>413</v>
      </c>
      <c r="F110" s="65">
        <v>9.9</v>
      </c>
      <c r="G110" s="65"/>
      <c r="H110" s="91"/>
      <c r="I110" s="68"/>
      <c r="J110" s="68"/>
      <c r="K110" s="69"/>
      <c r="L110" s="92"/>
      <c r="M110" s="91"/>
      <c r="N110" s="68"/>
    </row>
    <row r="111" spans="1:14" ht="26.4" x14ac:dyDescent="0.3">
      <c r="A111" s="74">
        <v>110</v>
      </c>
      <c r="B111" s="75"/>
      <c r="C111" s="76"/>
      <c r="D111" s="75" t="s">
        <v>414</v>
      </c>
      <c r="E111" s="77" t="s">
        <v>415</v>
      </c>
      <c r="F111" s="78">
        <v>9.9</v>
      </c>
      <c r="G111" s="78"/>
      <c r="H111" s="87"/>
      <c r="I111" s="81"/>
      <c r="J111" s="81"/>
      <c r="K111" s="82"/>
      <c r="L111" s="88"/>
      <c r="M111" s="95"/>
      <c r="N111" s="97"/>
    </row>
    <row r="112" spans="1:14" s="94" customFormat="1" x14ac:dyDescent="0.3">
      <c r="A112" s="61"/>
      <c r="B112" s="62"/>
      <c r="C112" s="63"/>
      <c r="D112" s="62"/>
      <c r="E112" s="64"/>
      <c r="F112" s="65"/>
      <c r="G112" s="65"/>
      <c r="H112" s="91"/>
      <c r="I112" s="68"/>
      <c r="J112" s="68"/>
      <c r="K112" s="69"/>
      <c r="L112" s="92"/>
      <c r="M112" s="91"/>
      <c r="N112" s="68"/>
    </row>
  </sheetData>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FD79E63EB1CC46BA98A4C83E0DA598" ma:contentTypeVersion="13" ma:contentTypeDescription="Create a new document." ma:contentTypeScope="" ma:versionID="7c4993471dd046adbb64a320b1e50b2b">
  <xsd:schema xmlns:xsd="http://www.w3.org/2001/XMLSchema" xmlns:xs="http://www.w3.org/2001/XMLSchema" xmlns:p="http://schemas.microsoft.com/office/2006/metadata/properties" xmlns:ns2="3e73987e-b9cd-4964-b65c-20d08dc5d5ea" xmlns:ns3="604bb132-4373-456b-9481-639da833e847" targetNamespace="http://schemas.microsoft.com/office/2006/metadata/properties" ma:root="true" ma:fieldsID="de871fce64c78681ae26faa2d856fecd" ns2:_="" ns3:_="">
    <xsd:import namespace="3e73987e-b9cd-4964-b65c-20d08dc5d5ea"/>
    <xsd:import namespace="604bb132-4373-456b-9481-639da833e84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73987e-b9cd-4964-b65c-20d08dc5d5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a4f1a7d-c9d3-4b5c-8ebf-a3d99a95690f"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4bb132-4373-456b-9481-639da833e84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cd9adfe-56cf-4f89-9822-244369688993}" ma:internalName="TaxCatchAll" ma:showField="CatchAllData" ma:web="604bb132-4373-456b-9481-639da833e84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04bb132-4373-456b-9481-639da833e847">
      <UserInfo>
        <DisplayName>Ellis, Janell</DisplayName>
        <AccountId>31</AccountId>
        <AccountType/>
      </UserInfo>
    </SharedWithUsers>
    <TaxCatchAll xmlns="604bb132-4373-456b-9481-639da833e847" xsi:nil="true"/>
    <lcf76f155ced4ddcb4097134ff3c332f xmlns="3e73987e-b9cd-4964-b65c-20d08dc5d5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DC7543-9873-4972-AF62-9F2E2079561D}">
  <ds:schemaRefs>
    <ds:schemaRef ds:uri="http://schemas.microsoft.com/sharepoint/v3/contenttype/forms"/>
  </ds:schemaRefs>
</ds:datastoreItem>
</file>

<file path=customXml/itemProps2.xml><?xml version="1.0" encoding="utf-8"?>
<ds:datastoreItem xmlns:ds="http://schemas.openxmlformats.org/officeDocument/2006/customXml" ds:itemID="{170D102F-CCE4-490D-8807-27F24AB222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73987e-b9cd-4964-b65c-20d08dc5d5ea"/>
    <ds:schemaRef ds:uri="604bb132-4373-456b-9481-639da833e8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174413-3F36-4EBB-9D87-5CFFDD94B093}">
  <ds:schemaRefs>
    <ds:schemaRef ds:uri="http://schemas.microsoft.com/office/2006/metadata/properties"/>
    <ds:schemaRef ds:uri="http://schemas.microsoft.com/office/infopath/2007/PartnerControls"/>
    <ds:schemaRef ds:uri="604bb132-4373-456b-9481-639da833e847"/>
    <ds:schemaRef ds:uri="3e73987e-b9cd-4964-b65c-20d08dc5d5ea"/>
  </ds:schemaRefs>
</ds:datastoreItem>
</file>

<file path=docMetadata/LabelInfo.xml><?xml version="1.0" encoding="utf-8"?>
<clbl:labelList xmlns:clbl="http://schemas.microsoft.com/office/2020/mipLabelMetadata">
  <clbl:label id="{ddbe5114-fe4f-4faf-8a07-a9103153293f}" enabled="1" method="Standard" siteId="{918079db-c902-4e29-b22c-9764410d037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Function</vt:lpstr>
      <vt:lpstr>Versioning</vt:lpstr>
      <vt:lpstr>Introduction</vt:lpstr>
      <vt:lpstr>Instructions and Scoring</vt:lpstr>
      <vt:lpstr>Dashboard</vt:lpstr>
      <vt:lpstr>Previous Dashboard</vt:lpstr>
      <vt:lpstr>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eric.cataline@cadre.net</dc:creator>
  <cp:keywords/>
  <dc:description/>
  <cp:lastModifiedBy>Laurie Mason</cp:lastModifiedBy>
  <cp:revision/>
  <dcterms:created xsi:type="dcterms:W3CDTF">2019-04-25T16:52:49Z</dcterms:created>
  <dcterms:modified xsi:type="dcterms:W3CDTF">2025-08-28T15:10:03Z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0x0101001BFD79E63EB1CC46BA98A4C83E0DA598</vt:lpwstr>
  </property>
  <property fmtid="{D5CDD505-2E9C-101B-9397-08002B2CF9AE}" pid="3" name="MediaServiceImageTags">
    <vt:lpwstr/>
  </property>
</Properties>
</file>